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320" tabRatio="594" activeTab="0"/>
  </bookViews>
  <sheets>
    <sheet name="Planilha Orçada" sheetId="1" r:id="rId1"/>
  </sheets>
  <definedNames>
    <definedName name="_xlnm.Print_Area" localSheetId="0">'Planilha Orçada'!$A$1:$K$99</definedName>
  </definedNames>
  <calcPr fullCalcOnLoad="1" fullPrecision="0"/>
</workbook>
</file>

<file path=xl/sharedStrings.xml><?xml version="1.0" encoding="utf-8"?>
<sst xmlns="http://schemas.openxmlformats.org/spreadsheetml/2006/main" count="264" uniqueCount="175">
  <si>
    <t>1.1</t>
  </si>
  <si>
    <t>1.2</t>
  </si>
  <si>
    <t>PLANILHA DE ORÇAMENTOS - COMPRA DE MATERIAIS E/OU SERVIÇOS</t>
  </si>
  <si>
    <t>ITEM</t>
  </si>
  <si>
    <t>DESCRIÇÃO</t>
  </si>
  <si>
    <t>QUANT.</t>
  </si>
  <si>
    <t>UNID.</t>
  </si>
  <si>
    <t>PREÇO UNITÁRIO</t>
  </si>
  <si>
    <t>PREÇO TOTAL</t>
  </si>
  <si>
    <t>MATERIAL</t>
  </si>
  <si>
    <t>MÃO DE OBRA</t>
  </si>
  <si>
    <t>1.0</t>
  </si>
  <si>
    <t>OBRAS CIVIS</t>
  </si>
  <si>
    <t>SUBTOTAL OBRAS CIVIS</t>
  </si>
  <si>
    <t>m²</t>
  </si>
  <si>
    <t>PORTA CARTAZES</t>
  </si>
  <si>
    <t>DIVISOR DE SIGILO E AMBIENTE</t>
  </si>
  <si>
    <t>x,xx</t>
  </si>
  <si>
    <t>MOBILIÁRIO</t>
  </si>
  <si>
    <t>PROGRAMAÇÃO VISUAL INTERNA</t>
  </si>
  <si>
    <t>1.3</t>
  </si>
  <si>
    <t>1.4</t>
  </si>
  <si>
    <t>1.5</t>
  </si>
  <si>
    <t>1.6</t>
  </si>
  <si>
    <t xml:space="preserve">TOTAL GERAL </t>
  </si>
  <si>
    <t>3.1</t>
  </si>
  <si>
    <t>SERVIÇOS COMPLEMENTARES ELÉTRICA/AUTOMAÇÃO/TELEFÔNICO</t>
  </si>
  <si>
    <t>5.1</t>
  </si>
  <si>
    <t>5.2</t>
  </si>
  <si>
    <t>I</t>
  </si>
  <si>
    <t>II</t>
  </si>
  <si>
    <t>LIMPEZA</t>
  </si>
  <si>
    <t>PREÇO UNITÁRIO COM BDI</t>
  </si>
  <si>
    <t xml:space="preserve">BDI </t>
  </si>
  <si>
    <t xml:space="preserve">ENCARGOS SOCIAIS - SINAPI-RS AGO/2017 </t>
  </si>
  <si>
    <t xml:space="preserve">  CC (      )    TP (      )    CP(      )   </t>
  </si>
  <si>
    <t>PROPONENTE</t>
  </si>
  <si>
    <t>NOME:</t>
  </si>
  <si>
    <t>TELEFONE:</t>
  </si>
  <si>
    <t>CAU/CREA:</t>
  </si>
  <si>
    <t>EMAIL:</t>
  </si>
  <si>
    <r>
      <t xml:space="preserve">3. PRAZO DE EXECUÇÃO/ENTREGA: </t>
    </r>
    <r>
      <rPr>
        <sz val="10"/>
        <rFont val="Calibri"/>
        <family val="2"/>
      </rPr>
      <t>Conforme Termo de Referência</t>
    </r>
  </si>
  <si>
    <r>
      <t xml:space="preserve">4. HORÁRIO PARA EXECUÇÃO/ENTREGA: </t>
    </r>
    <r>
      <rPr>
        <sz val="10"/>
        <rFont val="Calibri"/>
        <family val="2"/>
      </rPr>
      <t>Conforme Termo de Referência</t>
    </r>
  </si>
  <si>
    <r>
      <t>5. CONDIÇÕES DE PAGAMENTO:</t>
    </r>
    <r>
      <rPr>
        <sz val="10"/>
        <rFont val="Calibri"/>
        <family val="2"/>
      </rPr>
      <t xml:space="preserve"> Conforme Termo de Referência</t>
    </r>
  </si>
  <si>
    <r>
      <t xml:space="preserve">2. ENDEREÇO DE EXECUÇÃO/ENTREGA: </t>
    </r>
    <r>
      <rPr>
        <sz val="10"/>
        <rFont val="Calibri"/>
        <family val="2"/>
      </rPr>
      <t>Conforme Termo de Referência</t>
    </r>
  </si>
  <si>
    <t>xx,xx</t>
  </si>
  <si>
    <t>Tubo em aço inox, H = mobiliário até o forro, com estrutura de sustentação fixada na laje superior, Ø 3".</t>
  </si>
  <si>
    <t>unid.</t>
  </si>
  <si>
    <t xml:space="preserve">Vidro incolor 6mm </t>
  </si>
  <si>
    <t>Filme venetian 10mm x 4mm combinado c/ jateado 50% parte superior para divisor de sigilo caixas e do Divisor de ambientes.</t>
  </si>
  <si>
    <r>
      <t xml:space="preserve">Fornecimento e instalação de armário em MDF 18mm acabamento melamínico cor Laca Branca. </t>
    </r>
    <r>
      <rPr>
        <b/>
        <sz val="10"/>
        <rFont val="Calibri"/>
        <family val="2"/>
      </rPr>
      <t>(P=35cm x  H=200cm x L=110 cm)</t>
    </r>
    <r>
      <rPr>
        <sz val="10"/>
        <rFont val="Calibri"/>
        <family val="2"/>
      </rPr>
      <t xml:space="preserve"> fixado ao chão c/ cantoneiras de alumínio (CT-026) parafusos de inox, conforme projeto.</t>
    </r>
  </si>
  <si>
    <t>Capa assentos preferenciais</t>
  </si>
  <si>
    <t>Entrega e instalação de móvel especial para TV corporativa - a ser retirado da BAGERGS.</t>
  </si>
  <si>
    <t>Limpeza permanente da obra</t>
  </si>
  <si>
    <t>Limpeza final da obra</t>
  </si>
  <si>
    <t>DIVISOR DE SIGILO E PONTOS PARA TV CORPORATIVA</t>
  </si>
  <si>
    <t>A</t>
  </si>
  <si>
    <t>SUBTOTAL INSTALAÇÕES ELÉTRICAS</t>
  </si>
  <si>
    <t>Esquadria em alumínio l.30 (30001) Estruturada em tubos de alumínio (TG- 018) Fechamento nas extremidades em 45 grau e intervalos de topo conforme projeto para divisor de sigilo caixas.</t>
  </si>
  <si>
    <t>DIVISÓRIAS</t>
  </si>
  <si>
    <t>PC TARIFAS - Porta cartaz - TARIFAS dimensão 54 x 74cm em acrílico transparente cristal, com fixação e acabamentos conforme projeto. (4 unidades no interior da agência - instalados conforme projeto)</t>
  </si>
  <si>
    <t>Filme venetian 10mm x 4mm para divisor de sigilo caixas e do Divisor de ambientes.</t>
  </si>
  <si>
    <t>1. OBJETO: MANUTENÇÃO PREDIAL – OBRAS CIVIS, ELÉTRICAS E DIVISOR DE SIGILO – Ag. SÃO CRISTÓVÃO – PASSO FUNDO</t>
  </si>
  <si>
    <t>AG. SÃO CRISTÓVÃO</t>
  </si>
  <si>
    <t>TOTAL AG. SÃO CRISTÓVÃO</t>
  </si>
  <si>
    <t>Retirada de divisórias e porta da área dos caixas, conforme leiaute</t>
  </si>
  <si>
    <t>3.3</t>
  </si>
  <si>
    <t>PC TARIFAS - Porta cartaz TOTEM - para instalação de 4 cartazes 54x74cm - em acrílico Branco 5mm, em "V", Medidas 1900x475mm + 04 bolsas de Acrílico 2mm, com suporte em "U" em alumínio 9 branco.  Fixação e acabamentos conforme projeto ARTCRIL.</t>
  </si>
  <si>
    <t>3.4</t>
  </si>
  <si>
    <t>PC TARIFAS - Porta cartaz TOTEM - para instalação de 8 cartazes 48,5x33,5cm - em acrílico Branco 5mm, em "V", Medidas 1900x475mm + 08 bolsas de Acrílico 2mm, com suporte em "U" em alumínio 9 branco.  Fixação e acabamentos conforme projeto ARTCRIL.</t>
  </si>
  <si>
    <t>2.1</t>
  </si>
  <si>
    <t>3.2</t>
  </si>
  <si>
    <t>4.1</t>
  </si>
  <si>
    <t>4.2</t>
  </si>
  <si>
    <t>4.3</t>
  </si>
  <si>
    <t>Desmontar e montar módulos de caixa - movê-los 50cm para trás.</t>
  </si>
  <si>
    <t>2.3</t>
  </si>
  <si>
    <t>PINTURA</t>
  </si>
  <si>
    <t>EXECUÇÃO DE INFRAESTRUTURA ELÉTRICA PARA TROCA DE LÂMPADAS, INSTALAÇÃO DE DIVISOR DE SIGILO, TROCA DE RACKS E TROCA DE TOMADAS PARA NOVO PADRÃO.</t>
  </si>
  <si>
    <t>TROCA DAS LÂMPADAS FLUORESCENTES PARA LED</t>
  </si>
  <si>
    <r>
      <t xml:space="preserve">Lâmpadas tubulares T8, G2, 1200mm, uper LED de até 19W - AFP - 4000k - Branco Neutro - Vida útil mínima de 25.000h (L-70), Fluxo Luminoso mínimo de </t>
    </r>
    <r>
      <rPr>
        <b/>
        <sz val="10"/>
        <rFont val="Calibri"/>
        <family val="2"/>
      </rPr>
      <t>2100</t>
    </r>
    <r>
      <rPr>
        <sz val="10"/>
        <rFont val="Calibri"/>
        <family val="2"/>
      </rPr>
      <t xml:space="preserve"> </t>
    </r>
    <r>
      <rPr>
        <b/>
        <sz val="10"/>
        <rFont val="Calibri"/>
        <family val="2"/>
      </rPr>
      <t>lúmens</t>
    </r>
    <r>
      <rPr>
        <sz val="10"/>
        <rFont val="Calibri"/>
        <family val="2"/>
      </rPr>
      <t>.  Certificação CE, Garantia de 02 Anos. Marca Intral LSE-100 ou equivalente.</t>
    </r>
  </si>
  <si>
    <t>un</t>
  </si>
  <si>
    <t>Lampada BULBO LED 15W 4000K branco neutro, soquete E-27</t>
  </si>
  <si>
    <t>Suporte soquete G-13 para lâmpadas T8 em policarbonato com tratamento anti-uv, tipo engate rápido com rotor de segurança, contatos em bronze fosforoso, anti-vibratório, marca LALUX modelo T5 (www.targetiluminação.com.br), LUMIN G13 (www.ginawa.com), ou equivalente.</t>
  </si>
  <si>
    <t>Identificação dos circuitos de iluminação nos respectivos quadros com etiquetas indeléveis nos quadros de iluminação e tomadas dos circuitos envolvidos nas intervenções.</t>
  </si>
  <si>
    <t>Revisão e reaperto geral de todas as conexões nos qudros elétricos de iluminação e tomadas envolvidos na presente intervenção, com medição das correntes em cada circuito e sua verificação de adequação ao dispositivo de proteção existente (disjuntor). Medição das correntes de fases, neutro e terra dos cabos alimentadores dos quadros elétricos enolvidos na intervenção e verificação de coordenação com o disjuntor geral, com emissão de relatório para a Fiscalização.</t>
  </si>
  <si>
    <t>vb</t>
  </si>
  <si>
    <t>x.xx</t>
  </si>
  <si>
    <t>Canaleta alumínio 73x25 dupla c/ tampa de encaixe - branca</t>
  </si>
  <si>
    <t>m</t>
  </si>
  <si>
    <t>2.2</t>
  </si>
  <si>
    <t>Caixa de alumínio 100x100x50mm específica de canaleta de alumínio</t>
  </si>
  <si>
    <t>Curva 90º metálica especifica de canaleta de alumínio -73x25mm</t>
  </si>
  <si>
    <t>2.4</t>
  </si>
  <si>
    <t>Tampa terminal em ABS para canaleta dupla Dutotec 73x25mm - branca</t>
  </si>
  <si>
    <t>2.5</t>
  </si>
  <si>
    <t>Cabo unipolar flexível seção 2,5 mm2.</t>
  </si>
  <si>
    <t>2.6</t>
  </si>
  <si>
    <t>Eletroduto ferro diâmetro 25 mm pintado de branco</t>
  </si>
  <si>
    <t>2.7</t>
  </si>
  <si>
    <t>Caixa de passagem c/ tampa cega tipo condulete diam 25mm pintado de branco</t>
  </si>
  <si>
    <t>2.8</t>
  </si>
  <si>
    <t>Conector box curvo diam 25mm, com arruela e bucha de 1".</t>
  </si>
  <si>
    <t>2.9</t>
  </si>
  <si>
    <t>Mini disjuntor Siemens 5SX1 monopolar 16A</t>
  </si>
  <si>
    <t>2.10</t>
  </si>
  <si>
    <t>Adaptador para eletroduto</t>
  </si>
  <si>
    <t>2.11</t>
  </si>
  <si>
    <t>Suporte Dutotec Branco com um RJ 45 fêmea para lógica mais dois blocos cegos ou  equivalente para instalação de TV corporativa na Plataforma de Atendimento e móvel divisor de sigilo.</t>
  </si>
  <si>
    <t>2.12</t>
  </si>
  <si>
    <t xml:space="preserve"> Suporte para canaleta de aluminio p/tres blocos com, duas tomadas tipo bloco NBR-20A (preta), mais um bloco cego.</t>
  </si>
  <si>
    <t>2.13</t>
  </si>
  <si>
    <t>Cabo UTP cat. 5e</t>
  </si>
  <si>
    <t>2.14</t>
  </si>
  <si>
    <t>Patch Cord 2,5m Azul (Conexão da CPU da TV Corporativa)</t>
  </si>
  <si>
    <t>2.15</t>
  </si>
  <si>
    <t>Conector RJ45 Macho Cat. 5e para crimpar cabo no Rack e ligar direto ao Switch.</t>
  </si>
  <si>
    <t>INSTALAÇÃO DE RACK PARA AS OPERADORAS</t>
  </si>
  <si>
    <t>Cabo UTP cat. 5 (isolamento baixa emissão de gases)</t>
  </si>
  <si>
    <t>Cabo unipolar tipo flexível, livre de halogêneo, antichama, 750V, seção 2,5 mm2.</t>
  </si>
  <si>
    <t>Rack padrão 19" tipo gabinete fechado, porta acrílico com chave, próprio para cabeamento estruturado de 12 Us, profundidade 570mm livres internamente, fixado na parede com 3 bandejas de 4 apoios e 64 conjuntos de parafusos porca/gaiola.</t>
  </si>
  <si>
    <t>Disjuntores Monopolar/4,5kA - 16A</t>
  </si>
  <si>
    <t>3.5</t>
  </si>
  <si>
    <t>Canaleta alumínio 73x25 tripla c/ tampa de encaixe - Branca</t>
  </si>
  <si>
    <t>3.6</t>
  </si>
  <si>
    <t>3.7</t>
  </si>
  <si>
    <t>Caixa de alumínio 100x100x50mm com altura específica para canaleta 73x25mm</t>
  </si>
  <si>
    <t>3.8</t>
  </si>
  <si>
    <t>Curva 90º de PVC (interna e externa) específica de canaleta de alumínio 73x25mm</t>
  </si>
  <si>
    <t>3.9</t>
  </si>
  <si>
    <t>Régua com 8 tomadas para racks 19" com ângulo de 45º</t>
  </si>
  <si>
    <t>3.10</t>
  </si>
  <si>
    <t>Cabo CIT-10 pares</t>
  </si>
  <si>
    <t>3.11</t>
  </si>
  <si>
    <t>Patch cord azul 6 mts para interligações Racks</t>
  </si>
  <si>
    <t>3.12</t>
  </si>
  <si>
    <t>Bloco de inserção engate rápido M10 com bastidor completo</t>
  </si>
  <si>
    <t>TROCA DE PORTA EQUIPAMENTOS PARA NOVO PADRÃO elétrica/lógica/telefonia</t>
  </si>
  <si>
    <t>Cabo multi lan CAT5</t>
  </si>
  <si>
    <t>Curva 90º de PVC (interna e externa) específica de canaleta de aluminio  -73x25mm</t>
  </si>
  <si>
    <t>4.4</t>
  </si>
  <si>
    <t>Suporte para canaleta de aluminio p/três blocos com duas tomadas tipo bloco NBR 20A (PRETA) mais um bloco cego na cor branca</t>
  </si>
  <si>
    <t>4.5</t>
  </si>
  <si>
    <t>Suporte para canaleta de alumínio p/três blocos com uma tomadas tipo bloco NBR 20A (VERMELHA) mais dois blocos cegos na cor branca</t>
  </si>
  <si>
    <t>4.6</t>
  </si>
  <si>
    <t>Suporte para canaleta de alumínio p/três blocos com uma tomadas tipo bloco NBR 20A (AZUL) mais dois blocos cegos na cor branca</t>
  </si>
  <si>
    <t>4.7</t>
  </si>
  <si>
    <t>Suporte para canaleta de aluminio p/tres blocos sendo dois bloco c/RJ.45 e mais um blocos cego, na cor branca.</t>
  </si>
  <si>
    <t>4.8</t>
  </si>
  <si>
    <t>Canaleta de alumínio 73x25 dupla - Pintada (0,25m)  com dois suportes e tampas terminais rebitadas nas pontas, sendo um suporte com duas tomadas pretas 20A e um bloco cego e um suporte com dois RJ 45 fêmea para fonia e lógica mais um bloco cego ou rigorosamente equivalente.</t>
  </si>
  <si>
    <t>4.9</t>
  </si>
  <si>
    <t>patch cord verde 2,5mts para as mesas</t>
  </si>
  <si>
    <t>4.10</t>
  </si>
  <si>
    <t>patch cord azul 2,5mts para as mesas</t>
  </si>
  <si>
    <t>4.11</t>
  </si>
  <si>
    <t xml:space="preserve">Retirada de infra antiga de elétrica/lógica/telefonia e fazer o descarte </t>
  </si>
  <si>
    <t>4.12</t>
  </si>
  <si>
    <t>Montagem e remontagem de canaletas RD70 e extensões elétricas com mudança do plug para novo padrão.</t>
  </si>
  <si>
    <t>4.13</t>
  </si>
  <si>
    <t>Canaletas RD70  de PVC tipo Hellermann</t>
  </si>
  <si>
    <t>4.14</t>
  </si>
  <si>
    <t>Cabo tipo PP 3x1,5mm² para as extensões elétricas</t>
  </si>
  <si>
    <t>4.15</t>
  </si>
  <si>
    <t>Plug  tipo Macho novo padrão 10A.</t>
  </si>
  <si>
    <t>Locação de andaime completo para 6m de altura com todo os acessórios de segurança.</t>
  </si>
  <si>
    <t>cj</t>
  </si>
  <si>
    <t>Retirada de 230 lâmpadas fluorescentes tubulares de 32W e reatores, acondicionar e entregar na BAGERGS</t>
  </si>
  <si>
    <t>Retirada de porta cartazes antigos e recuperação da alvenaria</t>
  </si>
  <si>
    <t>Lixação e pintura interna 2 demãos cor branco neve</t>
  </si>
  <si>
    <t>4.1.1</t>
  </si>
  <si>
    <t>4.1.2</t>
  </si>
  <si>
    <t>4.1.3</t>
  </si>
  <si>
    <t>5.3</t>
  </si>
  <si>
    <t>6.1</t>
  </si>
  <si>
    <t>6.2</t>
  </si>
</sst>
</file>

<file path=xl/styles.xml><?xml version="1.0" encoding="utf-8"?>
<styleSheet xmlns="http://schemas.openxmlformats.org/spreadsheetml/2006/main">
  <numFmts count="6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R$&quot;#,##0_);\(&quot;R$&quot;#,##0\)"/>
    <numFmt numFmtId="179" formatCode="&quot;R$&quot;#,##0_);[Red]\(&quot;R$&quot;#,##0\)"/>
    <numFmt numFmtId="180" formatCode="&quot;R$&quot;#,##0.00_);\(&quot;R$&quot;#,##0.00\)"/>
    <numFmt numFmtId="181" formatCode="&quot;R$&quot;#,##0.00_);[Red]\(&quot;R$&quot;#,##0.00\)"/>
    <numFmt numFmtId="182" formatCode="_(&quot;R$&quot;* #,##0_);_(&quot;R$&quot;* \(#,##0\);_(&quot;R$&quot;* &quot;-&quot;_);_(@_)"/>
    <numFmt numFmtId="183" formatCode="_(&quot;R$&quot;* #,##0.00_);_(&quot;R$&quot;* \(#,##0.00\);_(&quot;R$&quot;* &quot;-&quot;??_);_(@_)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&quot;$&quot;* #,##0.00_);_(&quot;$&quot;* \(#,##0.00\);_(&quot;$&quot;* &quot;-&quot;??_);_(@_)"/>
    <numFmt numFmtId="190" formatCode="&quot;Cr$&quot;#,##0_);\(&quot;Cr$&quot;#,##0\)"/>
    <numFmt numFmtId="191" formatCode="&quot;Cr$&quot;#,##0_);[Red]\(&quot;Cr$&quot;#,##0\)"/>
    <numFmt numFmtId="192" formatCode="&quot;Cr$&quot;#,##0.00_);\(&quot;Cr$&quot;#,##0.00\)"/>
    <numFmt numFmtId="193" formatCode="&quot;Cr$&quot;#,##0.00_);[Red]\(&quot;Cr$&quot;#,##0.00\)"/>
    <numFmt numFmtId="194" formatCode="_(&quot;Cr$&quot;* #,##0_);_(&quot;Cr$&quot;* \(#,##0\);_(&quot;Cr$&quot;* &quot;-&quot;_);_(@_)"/>
    <numFmt numFmtId="195" formatCode="_(&quot;Cr$&quot;* #,##0.00_);_(&quot;Cr$&quot;* \(#,##0.00\);_(&quot;Cr$&quot;* &quot;-&quot;??_);_(@_)"/>
    <numFmt numFmtId="196" formatCode="00"/>
    <numFmt numFmtId="197" formatCode="#,##0.00;[Red]#,##0.00"/>
    <numFmt numFmtId="198" formatCode="[$-409]dddd\,\ mmmm\ dd\,\ yyyy"/>
    <numFmt numFmtId="199" formatCode="[$-409]h:mm:ss\ AM/PM"/>
    <numFmt numFmtId="200" formatCode="0.00;[Red]0.00"/>
    <numFmt numFmtId="201" formatCode="[$-416]dddd\,\ d&quot; de &quot;mmmm&quot; de &quot;yyyy"/>
    <numFmt numFmtId="202" formatCode="0.000"/>
    <numFmt numFmtId="203" formatCode="0.0000"/>
    <numFmt numFmtId="204" formatCode="0.0"/>
    <numFmt numFmtId="205" formatCode="#,##0.0"/>
    <numFmt numFmtId="206" formatCode="0.00_);[Red]\(0.00\)"/>
    <numFmt numFmtId="207" formatCode="#,##0.000"/>
    <numFmt numFmtId="208" formatCode="&quot;R$&quot;\ #,##0.00"/>
    <numFmt numFmtId="209" formatCode="&quot;Sim&quot;;&quot;Sim&quot;;&quot;Não&quot;"/>
    <numFmt numFmtId="210" formatCode="&quot;Verdadeiro&quot;;&quot;Verdadeiro&quot;;&quot;Falso&quot;"/>
    <numFmt numFmtId="211" formatCode="&quot;Ativado&quot;;&quot;Ativado&quot;;&quot;Desativado&quot;"/>
    <numFmt numFmtId="212" formatCode="[$€-2]\ #,##0.00_);[Red]\([$€-2]\ #,##0.00\)"/>
    <numFmt numFmtId="213" formatCode="#,##0.0000"/>
    <numFmt numFmtId="214" formatCode="#,##0.00000"/>
    <numFmt numFmtId="215" formatCode="#,##0.000000"/>
    <numFmt numFmtId="216" formatCode="#,##0.0000000"/>
    <numFmt numFmtId="217" formatCode="00000"/>
    <numFmt numFmtId="218" formatCode="00.0"/>
  </numFmts>
  <fonts count="6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2"/>
    </font>
    <font>
      <b/>
      <i/>
      <sz val="10"/>
      <name val="MS Sans Serif"/>
      <family val="0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MS Sans Serif"/>
      <family val="0"/>
    </font>
    <font>
      <u val="single"/>
      <sz val="10"/>
      <color indexed="20"/>
      <name val="MS Sans Serif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0"/>
      <color indexed="62"/>
      <name val="Calibri"/>
      <family val="2"/>
    </font>
    <font>
      <b/>
      <sz val="10"/>
      <color indexed="62"/>
      <name val="Calibri"/>
      <family val="2"/>
    </font>
    <font>
      <sz val="10"/>
      <color indexed="10"/>
      <name val="Calibri"/>
      <family val="2"/>
    </font>
    <font>
      <sz val="10"/>
      <color indexed="56"/>
      <name val="Calibri"/>
      <family val="2"/>
    </font>
    <font>
      <b/>
      <sz val="10"/>
      <color indexed="56"/>
      <name val="Calibri"/>
      <family val="2"/>
    </font>
    <font>
      <b/>
      <sz val="8"/>
      <name val="Calibri"/>
      <family val="2"/>
    </font>
    <font>
      <b/>
      <sz val="12"/>
      <name val="Calibri"/>
      <family val="2"/>
    </font>
    <font>
      <b/>
      <sz val="10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MS Sans Serif"/>
      <family val="0"/>
    </font>
    <font>
      <u val="single"/>
      <sz val="10"/>
      <color theme="11"/>
      <name val="MS Sans Serif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3"/>
      <name val="Calibri"/>
      <family val="2"/>
    </font>
    <font>
      <sz val="10"/>
      <color rgb="FF002060"/>
      <name val="Calibri"/>
      <family val="2"/>
    </font>
    <font>
      <b/>
      <sz val="10"/>
      <color rgb="FF002060"/>
      <name val="Calibri"/>
      <family val="2"/>
    </font>
    <font>
      <b/>
      <sz val="10"/>
      <color theme="3"/>
      <name val="Calibri"/>
      <family val="2"/>
    </font>
    <font>
      <sz val="10"/>
      <color rgb="FFFF0000"/>
      <name val="Calibri"/>
      <family val="2"/>
    </font>
    <font>
      <b/>
      <sz val="10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>
        <color indexed="8"/>
      </left>
      <right style="thin"/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medium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 style="hair">
        <color indexed="8"/>
      </top>
      <bottom style="hair"/>
    </border>
    <border>
      <left style="thin"/>
      <right style="hair"/>
      <top/>
      <bottom/>
    </border>
    <border>
      <left style="thin"/>
      <right style="hair"/>
      <top style="thin"/>
      <bottom style="thin"/>
    </border>
    <border>
      <left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1" fillId="29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 vertical="center"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6" fillId="21" borderId="5" applyNumberFormat="0" applyAlignment="0" applyProtection="0"/>
    <xf numFmtId="38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40" fontId="0" fillId="0" borderId="0" applyFont="0" applyFill="0" applyBorder="0" applyAlignment="0" applyProtection="0"/>
    <xf numFmtId="40" fontId="0" fillId="0" borderId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</cellStyleXfs>
  <cellXfs count="232">
    <xf numFmtId="0" fontId="0" fillId="0" borderId="0" xfId="0" applyAlignment="1">
      <alignment/>
    </xf>
    <xf numFmtId="196" fontId="0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5" fillId="0" borderId="11" xfId="0" applyFont="1" applyFill="1" applyBorder="1" applyAlignment="1" applyProtection="1">
      <alignment horizontal="justify" vertical="center" wrapText="1"/>
      <protection hidden="1"/>
    </xf>
    <xf numFmtId="2" fontId="5" fillId="0" borderId="11" xfId="0" applyNumberFormat="1" applyFont="1" applyFill="1" applyBorder="1" applyAlignment="1" applyProtection="1">
      <alignment horizontal="center" vertical="center" wrapText="1"/>
      <protection hidden="1"/>
    </xf>
    <xf numFmtId="0" fontId="5" fillId="0" borderId="11" xfId="0" applyFont="1" applyFill="1" applyBorder="1" applyAlignment="1" applyProtection="1">
      <alignment horizontal="center" vertical="center" wrapText="1"/>
      <protection hidden="1"/>
    </xf>
    <xf numFmtId="196" fontId="5" fillId="0" borderId="10" xfId="0" applyNumberFormat="1" applyFont="1" applyFill="1" applyBorder="1" applyAlignment="1" applyProtection="1">
      <alignment horizontal="center" vertical="center" wrapText="1"/>
      <protection hidden="1"/>
    </xf>
    <xf numFmtId="196" fontId="5" fillId="0" borderId="11" xfId="0" applyNumberFormat="1" applyFont="1" applyFill="1" applyBorder="1" applyAlignment="1" applyProtection="1">
      <alignment horizontal="center" vertical="center" wrapText="1"/>
      <protection hidden="1"/>
    </xf>
    <xf numFmtId="196" fontId="6" fillId="0" borderId="11" xfId="0" applyNumberFormat="1" applyFont="1" applyFill="1" applyBorder="1" applyAlignment="1" applyProtection="1">
      <alignment vertical="center" wrapText="1"/>
      <protection hidden="1"/>
    </xf>
    <xf numFmtId="2" fontId="5" fillId="0" borderId="11" xfId="0" applyNumberFormat="1" applyFont="1" applyFill="1" applyBorder="1" applyAlignment="1" applyProtection="1">
      <alignment horizontal="center" vertical="center"/>
      <protection hidden="1"/>
    </xf>
    <xf numFmtId="0" fontId="6" fillId="0" borderId="11" xfId="0" applyFont="1" applyFill="1" applyBorder="1" applyAlignment="1" applyProtection="1">
      <alignment horizontal="justify" vertical="center" wrapText="1"/>
      <protection hidden="1"/>
    </xf>
    <xf numFmtId="1" fontId="5" fillId="0" borderId="11" xfId="0" applyNumberFormat="1" applyFont="1" applyFill="1" applyBorder="1" applyAlignment="1" applyProtection="1">
      <alignment horizontal="center" vertical="center" wrapText="1"/>
      <protection hidden="1"/>
    </xf>
    <xf numFmtId="0" fontId="5" fillId="0" borderId="11" xfId="0" applyFont="1" applyFill="1" applyBorder="1" applyAlignment="1" applyProtection="1">
      <alignment horizontal="justify" vertical="center"/>
      <protection hidden="1"/>
    </xf>
    <xf numFmtId="4" fontId="54" fillId="0" borderId="11" xfId="0" applyNumberFormat="1" applyFont="1" applyFill="1" applyBorder="1" applyAlignment="1" applyProtection="1">
      <alignment horizontal="right" vertical="center" wrapText="1"/>
      <protection locked="0"/>
    </xf>
    <xf numFmtId="4" fontId="55" fillId="0" borderId="11" xfId="0" applyNumberFormat="1" applyFont="1" applyFill="1" applyBorder="1" applyAlignment="1" applyProtection="1">
      <alignment horizontal="right" vertical="center" wrapText="1"/>
      <protection locked="0"/>
    </xf>
    <xf numFmtId="4" fontId="55" fillId="0" borderId="11" xfId="0" applyNumberFormat="1" applyFont="1" applyBorder="1" applyAlignment="1" applyProtection="1">
      <alignment horizontal="right" vertical="center" wrapText="1"/>
      <protection locked="0"/>
    </xf>
    <xf numFmtId="196" fontId="56" fillId="0" borderId="11" xfId="0" applyNumberFormat="1" applyFont="1" applyFill="1" applyBorder="1" applyAlignment="1" applyProtection="1">
      <alignment horizontal="right" vertical="center" wrapText="1"/>
      <protection hidden="1"/>
    </xf>
    <xf numFmtId="4" fontId="56" fillId="0" borderId="12" xfId="69" applyNumberFormat="1" applyFont="1" applyFill="1" applyBorder="1" applyAlignment="1" applyProtection="1">
      <alignment horizontal="right" vertical="center" wrapText="1"/>
      <protection hidden="1"/>
    </xf>
    <xf numFmtId="4" fontId="55" fillId="0" borderId="13" xfId="0" applyNumberFormat="1" applyFont="1" applyFill="1" applyBorder="1" applyAlignment="1" applyProtection="1">
      <alignment horizontal="right" vertical="center" wrapText="1"/>
      <protection locked="0"/>
    </xf>
    <xf numFmtId="4" fontId="55" fillId="0" borderId="11" xfId="0" applyNumberFormat="1" applyFont="1" applyFill="1" applyBorder="1" applyAlignment="1" applyProtection="1">
      <alignment horizontal="right" vertical="center" wrapText="1"/>
      <protection hidden="1"/>
    </xf>
    <xf numFmtId="4" fontId="56" fillId="0" borderId="11" xfId="0" applyNumberFormat="1" applyFont="1" applyFill="1" applyBorder="1" applyAlignment="1" applyProtection="1">
      <alignment horizontal="right" vertical="center" wrapText="1"/>
      <protection locked="0"/>
    </xf>
    <xf numFmtId="4" fontId="55" fillId="0" borderId="14" xfId="0" applyNumberFormat="1" applyFont="1" applyFill="1" applyBorder="1" applyAlignment="1" applyProtection="1">
      <alignment horizontal="right" vertical="center" wrapText="1"/>
      <protection locked="0"/>
    </xf>
    <xf numFmtId="196" fontId="5" fillId="0" borderId="10" xfId="0" applyNumberFormat="1" applyFont="1" applyBorder="1" applyAlignment="1" applyProtection="1">
      <alignment horizontal="center" vertical="center"/>
      <protection hidden="1"/>
    </xf>
    <xf numFmtId="0" fontId="5" fillId="0" borderId="11" xfId="0" applyFont="1" applyBorder="1" applyAlignment="1" applyProtection="1">
      <alignment horizontal="justify" vertical="center" wrapText="1"/>
      <protection hidden="1"/>
    </xf>
    <xf numFmtId="0" fontId="5" fillId="0" borderId="11" xfId="0" applyFont="1" applyBorder="1" applyAlignment="1" applyProtection="1">
      <alignment horizontal="center" vertical="center"/>
      <protection hidden="1"/>
    </xf>
    <xf numFmtId="196" fontId="6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5" fillId="0" borderId="11" xfId="0" applyFont="1" applyFill="1" applyBorder="1" applyAlignment="1" applyProtection="1">
      <alignment horizontal="left" vertical="center"/>
      <protection hidden="1"/>
    </xf>
    <xf numFmtId="0" fontId="5" fillId="0" borderId="11" xfId="0" applyFont="1" applyFill="1" applyBorder="1" applyAlignment="1" applyProtection="1">
      <alignment horizontal="center" vertical="center"/>
      <protection hidden="1"/>
    </xf>
    <xf numFmtId="4" fontId="54" fillId="0" borderId="13" xfId="0" applyNumberFormat="1" applyFont="1" applyFill="1" applyBorder="1" applyAlignment="1" applyProtection="1">
      <alignment horizontal="right" vertical="center" wrapText="1"/>
      <protection locked="0"/>
    </xf>
    <xf numFmtId="196" fontId="6" fillId="0" borderId="15" xfId="0" applyNumberFormat="1" applyFont="1" applyFill="1" applyBorder="1" applyAlignment="1" applyProtection="1">
      <alignment horizontal="center" vertical="center" wrapText="1"/>
      <protection hidden="1"/>
    </xf>
    <xf numFmtId="0" fontId="5" fillId="0" borderId="16" xfId="0" applyFont="1" applyFill="1" applyBorder="1" applyAlignment="1" applyProtection="1">
      <alignment horizontal="left" vertical="center"/>
      <protection hidden="1"/>
    </xf>
    <xf numFmtId="0" fontId="5" fillId="0" borderId="16" xfId="0" applyFont="1" applyFill="1" applyBorder="1" applyAlignment="1" applyProtection="1">
      <alignment horizontal="justify" vertical="center" wrapText="1"/>
      <protection hidden="1"/>
    </xf>
    <xf numFmtId="1" fontId="5" fillId="0" borderId="16" xfId="0" applyNumberFormat="1" applyFont="1" applyFill="1" applyBorder="1" applyAlignment="1" applyProtection="1">
      <alignment horizontal="center" vertical="center"/>
      <protection hidden="1"/>
    </xf>
    <xf numFmtId="0" fontId="5" fillId="0" borderId="16" xfId="0" applyFont="1" applyFill="1" applyBorder="1" applyAlignment="1" applyProtection="1">
      <alignment horizontal="center" vertical="center"/>
      <protection hidden="1"/>
    </xf>
    <xf numFmtId="1" fontId="5" fillId="33" borderId="11" xfId="0" applyNumberFormat="1" applyFont="1" applyFill="1" applyBorder="1" applyAlignment="1" applyProtection="1">
      <alignment horizontal="center" vertical="center" wrapText="1"/>
      <protection hidden="1"/>
    </xf>
    <xf numFmtId="2" fontId="5" fillId="33" borderId="11" xfId="0" applyNumberFormat="1" applyFont="1" applyFill="1" applyBorder="1" applyAlignment="1" applyProtection="1">
      <alignment horizontal="center" vertical="center" wrapText="1"/>
      <protection hidden="1"/>
    </xf>
    <xf numFmtId="0" fontId="5" fillId="0" borderId="17" xfId="0" applyFont="1" applyFill="1" applyBorder="1" applyAlignment="1" applyProtection="1">
      <alignment horizontal="left" vertical="center"/>
      <protection hidden="1"/>
    </xf>
    <xf numFmtId="4" fontId="54" fillId="0" borderId="18" xfId="0" applyNumberFormat="1" applyFont="1" applyFill="1" applyBorder="1" applyAlignment="1" applyProtection="1">
      <alignment horizontal="right" vertical="center" wrapText="1"/>
      <protection locked="0"/>
    </xf>
    <xf numFmtId="4" fontId="56" fillId="0" borderId="19" xfId="69" applyNumberFormat="1" applyFont="1" applyFill="1" applyBorder="1" applyAlignment="1" applyProtection="1">
      <alignment horizontal="right" vertical="center" wrapText="1"/>
      <protection hidden="1"/>
    </xf>
    <xf numFmtId="4" fontId="55" fillId="0" borderId="20" xfId="0" applyNumberFormat="1" applyFont="1" applyFill="1" applyBorder="1" applyAlignment="1" applyProtection="1">
      <alignment horizontal="right" vertical="center" wrapText="1"/>
      <protection hidden="1"/>
    </xf>
    <xf numFmtId="4" fontId="54" fillId="0" borderId="20" xfId="0" applyNumberFormat="1" applyFont="1" applyFill="1" applyBorder="1" applyAlignment="1" applyProtection="1">
      <alignment horizontal="right" vertical="center" wrapText="1"/>
      <protection hidden="1"/>
    </xf>
    <xf numFmtId="40" fontId="55" fillId="0" borderId="19" xfId="0" applyNumberFormat="1" applyFont="1" applyFill="1" applyBorder="1" applyAlignment="1" applyProtection="1">
      <alignment horizontal="right" vertical="center" wrapText="1"/>
      <protection hidden="1"/>
    </xf>
    <xf numFmtId="4" fontId="55" fillId="0" borderId="19" xfId="0" applyNumberFormat="1" applyFont="1" applyFill="1" applyBorder="1" applyAlignment="1" applyProtection="1">
      <alignment horizontal="right" vertical="center" wrapText="1"/>
      <protection hidden="1"/>
    </xf>
    <xf numFmtId="4" fontId="6" fillId="34" borderId="21" xfId="0" applyNumberFormat="1" applyFont="1" applyFill="1" applyBorder="1" applyAlignment="1" applyProtection="1">
      <alignment horizontal="right" vertical="center" wrapText="1"/>
      <protection hidden="1"/>
    </xf>
    <xf numFmtId="4" fontId="54" fillId="0" borderId="11" xfId="0" applyNumberFormat="1" applyFont="1" applyFill="1" applyBorder="1" applyAlignment="1" applyProtection="1">
      <alignment vertical="center" wrapText="1"/>
      <protection locked="0"/>
    </xf>
    <xf numFmtId="0" fontId="33" fillId="0" borderId="0" xfId="0" applyFont="1" applyFill="1" applyAlignment="1" applyProtection="1">
      <alignment horizontal="center" vertical="center" wrapText="1"/>
      <protection hidden="1"/>
    </xf>
    <xf numFmtId="0" fontId="33" fillId="0" borderId="0" xfId="0" applyFont="1" applyAlignment="1" applyProtection="1">
      <alignment horizontal="right" vertical="center" wrapText="1"/>
      <protection hidden="1"/>
    </xf>
    <xf numFmtId="0" fontId="5" fillId="0" borderId="0" xfId="0" applyFont="1" applyAlignment="1" applyProtection="1">
      <alignment vertical="center" wrapText="1"/>
      <protection hidden="1"/>
    </xf>
    <xf numFmtId="0" fontId="6" fillId="0" borderId="0" xfId="0" applyFont="1" applyFill="1" applyAlignment="1" applyProtection="1">
      <alignment horizontal="left" vertical="center" wrapText="1"/>
      <protection hidden="1"/>
    </xf>
    <xf numFmtId="0" fontId="5" fillId="0" borderId="0" xfId="0" applyFont="1" applyFill="1" applyAlignment="1" applyProtection="1">
      <alignment horizontal="right" wrapText="1"/>
      <protection hidden="1"/>
    </xf>
    <xf numFmtId="0" fontId="5" fillId="0" borderId="0" xfId="0" applyFont="1" applyFill="1" applyAlignment="1" applyProtection="1">
      <alignment wrapText="1"/>
      <protection hidden="1"/>
    </xf>
    <xf numFmtId="0" fontId="32" fillId="34" borderId="22" xfId="0" applyFont="1" applyFill="1" applyBorder="1" applyAlignment="1" applyProtection="1">
      <alignment horizontal="right" vertical="center" wrapText="1"/>
      <protection hidden="1"/>
    </xf>
    <xf numFmtId="0" fontId="32" fillId="34" borderId="23" xfId="0" applyFont="1" applyFill="1" applyBorder="1" applyAlignment="1" applyProtection="1">
      <alignment horizontal="right" vertical="center" wrapText="1"/>
      <protection hidden="1"/>
    </xf>
    <xf numFmtId="9" fontId="6" fillId="0" borderId="24" xfId="0" applyNumberFormat="1" applyFont="1" applyBorder="1" applyAlignment="1" applyProtection="1">
      <alignment horizontal="right" vertical="center" wrapText="1"/>
      <protection hidden="1"/>
    </xf>
    <xf numFmtId="0" fontId="5" fillId="0" borderId="0" xfId="0" applyFont="1" applyAlignment="1" applyProtection="1">
      <alignment wrapText="1"/>
      <protection hidden="1"/>
    </xf>
    <xf numFmtId="4" fontId="5" fillId="0" borderId="0" xfId="0" applyNumberFormat="1" applyFont="1" applyFill="1" applyAlignment="1" applyProtection="1">
      <alignment horizontal="right" wrapText="1"/>
      <protection hidden="1"/>
    </xf>
    <xf numFmtId="0" fontId="5" fillId="0" borderId="0" xfId="0" applyFont="1" applyAlignment="1" applyProtection="1">
      <alignment horizontal="right" wrapText="1"/>
      <protection hidden="1"/>
    </xf>
    <xf numFmtId="0" fontId="6" fillId="0" borderId="0" xfId="0" applyFont="1" applyAlignment="1" applyProtection="1">
      <alignment horizontal="right" vertical="center" wrapText="1"/>
      <protection hidden="1"/>
    </xf>
    <xf numFmtId="10" fontId="6" fillId="0" borderId="24" xfId="0" applyNumberFormat="1" applyFont="1" applyBorder="1" applyAlignment="1" applyProtection="1">
      <alignment horizontal="right" vertical="center" wrapText="1"/>
      <protection hidden="1"/>
    </xf>
    <xf numFmtId="0" fontId="6" fillId="0" borderId="0" xfId="0" applyFont="1" applyFill="1" applyAlignment="1" applyProtection="1">
      <alignment horizontal="left" vertical="center" wrapText="1"/>
      <protection hidden="1"/>
    </xf>
    <xf numFmtId="0" fontId="57" fillId="0" borderId="0" xfId="0" applyFont="1" applyFill="1" applyAlignment="1" applyProtection="1">
      <alignment horizontal="right" vertical="center" wrapText="1"/>
      <protection hidden="1"/>
    </xf>
    <xf numFmtId="0" fontId="26" fillId="35" borderId="22" xfId="0" applyFont="1" applyFill="1" applyBorder="1" applyAlignment="1" applyProtection="1">
      <alignment horizontal="center" vertical="center" wrapText="1"/>
      <protection hidden="1"/>
    </xf>
    <xf numFmtId="0" fontId="26" fillId="35" borderId="23" xfId="0" applyFont="1" applyFill="1" applyBorder="1" applyAlignment="1" applyProtection="1">
      <alignment horizontal="center" vertical="center" wrapText="1"/>
      <protection hidden="1"/>
    </xf>
    <xf numFmtId="0" fontId="26" fillId="35" borderId="24" xfId="0" applyFont="1" applyFill="1" applyBorder="1" applyAlignment="1" applyProtection="1">
      <alignment horizontal="center" vertical="center" wrapText="1"/>
      <protection hidden="1"/>
    </xf>
    <xf numFmtId="0" fontId="26" fillId="0" borderId="0" xfId="0" applyFont="1" applyFill="1" applyBorder="1" applyAlignment="1" applyProtection="1">
      <alignment vertical="center" wrapText="1"/>
      <protection hidden="1"/>
    </xf>
    <xf numFmtId="0" fontId="5" fillId="0" borderId="0" xfId="0" applyFont="1" applyFill="1" applyBorder="1" applyAlignment="1" applyProtection="1">
      <alignment wrapText="1"/>
      <protection hidden="1"/>
    </xf>
    <xf numFmtId="0" fontId="26" fillId="36" borderId="21" xfId="0" applyFont="1" applyFill="1" applyBorder="1" applyAlignment="1" applyProtection="1">
      <alignment horizontal="left" vertical="center" wrapText="1"/>
      <protection hidden="1"/>
    </xf>
    <xf numFmtId="0" fontId="26" fillId="0" borderId="25" xfId="0" applyFont="1" applyFill="1" applyBorder="1" applyAlignment="1" applyProtection="1">
      <alignment vertical="center" wrapText="1"/>
      <protection hidden="1"/>
    </xf>
    <xf numFmtId="0" fontId="26" fillId="0" borderId="26" xfId="0" applyFont="1" applyFill="1" applyBorder="1" applyAlignment="1" applyProtection="1">
      <alignment vertical="center" wrapText="1"/>
      <protection hidden="1"/>
    </xf>
    <xf numFmtId="0" fontId="52" fillId="0" borderId="27" xfId="0" applyFont="1" applyFill="1" applyBorder="1" applyAlignment="1" applyProtection="1">
      <alignment horizontal="right" vertical="center" wrapText="1"/>
      <protection hidden="1"/>
    </xf>
    <xf numFmtId="0" fontId="26" fillId="36" borderId="22" xfId="0" applyFont="1" applyFill="1" applyBorder="1" applyAlignment="1" applyProtection="1">
      <alignment horizontal="right" vertical="center" wrapText="1"/>
      <protection hidden="1"/>
    </xf>
    <xf numFmtId="0" fontId="52" fillId="0" borderId="25" xfId="0" applyFont="1" applyFill="1" applyBorder="1" applyAlignment="1" applyProtection="1">
      <alignment horizontal="right" vertical="center" wrapText="1"/>
      <protection hidden="1"/>
    </xf>
    <xf numFmtId="0" fontId="26" fillId="0" borderId="26" xfId="0" applyFont="1" applyFill="1" applyBorder="1" applyAlignment="1" applyProtection="1">
      <alignment horizontal="right" vertical="center" wrapText="1"/>
      <protection hidden="1"/>
    </xf>
    <xf numFmtId="0" fontId="26" fillId="0" borderId="27" xfId="0" applyFont="1" applyFill="1" applyBorder="1" applyAlignment="1" applyProtection="1">
      <alignment horizontal="right" vertical="center" wrapText="1"/>
      <protection hidden="1"/>
    </xf>
    <xf numFmtId="0" fontId="26" fillId="0" borderId="0" xfId="0" applyFont="1" applyFill="1" applyBorder="1" applyAlignment="1" applyProtection="1">
      <alignment horizontal="left" vertical="center" wrapText="1"/>
      <protection hidden="1"/>
    </xf>
    <xf numFmtId="0" fontId="26" fillId="36" borderId="22" xfId="0" applyFont="1" applyFill="1" applyBorder="1" applyAlignment="1" applyProtection="1">
      <alignment horizontal="left" vertical="center" wrapText="1"/>
      <protection hidden="1"/>
    </xf>
    <xf numFmtId="0" fontId="26" fillId="0" borderId="22" xfId="0" applyFont="1" applyFill="1" applyBorder="1" applyAlignment="1" applyProtection="1">
      <alignment horizontal="left" vertical="center" wrapText="1"/>
      <protection hidden="1"/>
    </xf>
    <xf numFmtId="0" fontId="26" fillId="0" borderId="23" xfId="0" applyFont="1" applyFill="1" applyBorder="1" applyAlignment="1" applyProtection="1">
      <alignment horizontal="left" vertical="center" wrapText="1"/>
      <protection hidden="1"/>
    </xf>
    <xf numFmtId="0" fontId="26" fillId="0" borderId="23" xfId="0" applyFont="1" applyFill="1" applyBorder="1" applyAlignment="1" applyProtection="1">
      <alignment horizontal="center" vertical="center" wrapText="1"/>
      <protection hidden="1"/>
    </xf>
    <xf numFmtId="0" fontId="26" fillId="0" borderId="24" xfId="0" applyFont="1" applyFill="1" applyBorder="1" applyAlignment="1" applyProtection="1">
      <alignment horizontal="center" vertical="center" wrapText="1"/>
      <protection hidden="1"/>
    </xf>
    <xf numFmtId="0" fontId="26" fillId="36" borderId="23" xfId="0" applyFont="1" applyFill="1" applyBorder="1" applyAlignment="1" applyProtection="1">
      <alignment horizontal="right" vertical="center" wrapText="1"/>
      <protection hidden="1"/>
    </xf>
    <xf numFmtId="0" fontId="52" fillId="0" borderId="22" xfId="0" applyFont="1" applyFill="1" applyBorder="1" applyAlignment="1" applyProtection="1">
      <alignment horizontal="right" vertical="center" wrapText="1"/>
      <protection hidden="1"/>
    </xf>
    <xf numFmtId="0" fontId="5" fillId="0" borderId="23" xfId="0" applyFont="1" applyFill="1" applyBorder="1" applyAlignment="1" applyProtection="1">
      <alignment horizontal="right" wrapText="1"/>
      <protection hidden="1"/>
    </xf>
    <xf numFmtId="0" fontId="26" fillId="0" borderId="23" xfId="0" applyFont="1" applyFill="1" applyBorder="1" applyAlignment="1" applyProtection="1">
      <alignment horizontal="right" vertical="center" wrapText="1"/>
      <protection hidden="1"/>
    </xf>
    <xf numFmtId="0" fontId="26" fillId="0" borderId="24" xfId="0" applyFont="1" applyFill="1" applyBorder="1" applyAlignment="1" applyProtection="1">
      <alignment horizontal="right" vertical="center" wrapText="1"/>
      <protection hidden="1"/>
    </xf>
    <xf numFmtId="0" fontId="6" fillId="36" borderId="28" xfId="0" applyFont="1" applyFill="1" applyBorder="1" applyAlignment="1" applyProtection="1">
      <alignment horizontal="center" vertical="center" wrapText="1"/>
      <protection hidden="1"/>
    </xf>
    <xf numFmtId="0" fontId="6" fillId="36" borderId="28" xfId="0" applyFont="1" applyFill="1" applyBorder="1" applyAlignment="1" applyProtection="1">
      <alignment horizontal="left" vertical="center" wrapText="1"/>
      <protection hidden="1"/>
    </xf>
    <xf numFmtId="2" fontId="6" fillId="36" borderId="28" xfId="0" applyNumberFormat="1" applyFont="1" applyFill="1" applyBorder="1" applyAlignment="1" applyProtection="1">
      <alignment horizontal="center" vertical="center" wrapText="1"/>
      <protection hidden="1"/>
    </xf>
    <xf numFmtId="4" fontId="57" fillId="36" borderId="22" xfId="0" applyNumberFormat="1" applyFont="1" applyFill="1" applyBorder="1" applyAlignment="1" applyProtection="1">
      <alignment horizontal="center" vertical="center" wrapText="1"/>
      <protection hidden="1"/>
    </xf>
    <xf numFmtId="4" fontId="57" fillId="36" borderId="24" xfId="0" applyNumberFormat="1" applyFont="1" applyFill="1" applyBorder="1" applyAlignment="1" applyProtection="1">
      <alignment horizontal="center" vertical="center" wrapText="1"/>
      <protection hidden="1"/>
    </xf>
    <xf numFmtId="4" fontId="57" fillId="36" borderId="28" xfId="0" applyNumberFormat="1" applyFont="1" applyFill="1" applyBorder="1" applyAlignment="1" applyProtection="1">
      <alignment horizontal="center" vertical="center" wrapText="1"/>
      <protection hidden="1"/>
    </xf>
    <xf numFmtId="4" fontId="6" fillId="36" borderId="22" xfId="0" applyNumberFormat="1" applyFont="1" applyFill="1" applyBorder="1" applyAlignment="1" applyProtection="1">
      <alignment horizontal="center" vertical="center" wrapText="1"/>
      <protection hidden="1"/>
    </xf>
    <xf numFmtId="4" fontId="6" fillId="36" borderId="24" xfId="0" applyNumberFormat="1" applyFont="1" applyFill="1" applyBorder="1" applyAlignment="1" applyProtection="1">
      <alignment horizontal="center" vertical="center" wrapText="1"/>
      <protection hidden="1"/>
    </xf>
    <xf numFmtId="4" fontId="6" fillId="36" borderId="21" xfId="0" applyNumberFormat="1" applyFont="1" applyFill="1" applyBorder="1" applyAlignment="1" applyProtection="1">
      <alignment horizontal="center" vertical="center" wrapText="1"/>
      <protection hidden="1"/>
    </xf>
    <xf numFmtId="0" fontId="6" fillId="36" borderId="29" xfId="0" applyFont="1" applyFill="1" applyBorder="1" applyAlignment="1" applyProtection="1">
      <alignment horizontal="center" vertical="center" wrapText="1"/>
      <protection hidden="1"/>
    </xf>
    <xf numFmtId="0" fontId="6" fillId="36" borderId="29" xfId="0" applyFont="1" applyFill="1" applyBorder="1" applyAlignment="1" applyProtection="1">
      <alignment horizontal="left" vertical="center" wrapText="1"/>
      <protection hidden="1"/>
    </xf>
    <xf numFmtId="2" fontId="6" fillId="36" borderId="29" xfId="0" applyNumberFormat="1" applyFont="1" applyFill="1" applyBorder="1" applyAlignment="1" applyProtection="1">
      <alignment horizontal="center" vertical="center" wrapText="1"/>
      <protection hidden="1"/>
    </xf>
    <xf numFmtId="4" fontId="57" fillId="36" borderId="29" xfId="0" applyNumberFormat="1" applyFont="1" applyFill="1" applyBorder="1" applyAlignment="1" applyProtection="1">
      <alignment horizontal="center" vertical="center" wrapText="1"/>
      <protection hidden="1"/>
    </xf>
    <xf numFmtId="4" fontId="57" fillId="36" borderId="29" xfId="0" applyNumberFormat="1" applyFont="1" applyFill="1" applyBorder="1" applyAlignment="1" applyProtection="1">
      <alignment horizontal="center" vertical="center" wrapText="1"/>
      <protection hidden="1"/>
    </xf>
    <xf numFmtId="4" fontId="6" fillId="36" borderId="29" xfId="0" applyNumberFormat="1" applyFont="1" applyFill="1" applyBorder="1" applyAlignment="1" applyProtection="1">
      <alignment horizontal="center" vertical="center" wrapText="1"/>
      <protection hidden="1"/>
    </xf>
    <xf numFmtId="196" fontId="6" fillId="36" borderId="21" xfId="0" applyNumberFormat="1" applyFont="1" applyFill="1" applyBorder="1" applyAlignment="1" applyProtection="1">
      <alignment horizontal="center" vertical="center" wrapText="1"/>
      <protection hidden="1"/>
    </xf>
    <xf numFmtId="1" fontId="6" fillId="36" borderId="21" xfId="0" applyNumberFormat="1" applyFont="1" applyFill="1" applyBorder="1" applyAlignment="1" applyProtection="1">
      <alignment horizontal="left" vertical="center" wrapText="1"/>
      <protection hidden="1"/>
    </xf>
    <xf numFmtId="0" fontId="6" fillId="36" borderId="21" xfId="0" applyFont="1" applyFill="1" applyBorder="1" applyAlignment="1" applyProtection="1">
      <alignment vertical="top" wrapText="1"/>
      <protection hidden="1"/>
    </xf>
    <xf numFmtId="2" fontId="5" fillId="36" borderId="21" xfId="0" applyNumberFormat="1" applyFont="1" applyFill="1" applyBorder="1" applyAlignment="1" applyProtection="1">
      <alignment horizontal="center" wrapText="1"/>
      <protection hidden="1"/>
    </xf>
    <xf numFmtId="0" fontId="5" fillId="36" borderId="21" xfId="0" applyFont="1" applyFill="1" applyBorder="1" applyAlignment="1" applyProtection="1">
      <alignment horizontal="center" wrapText="1"/>
      <protection hidden="1"/>
    </xf>
    <xf numFmtId="4" fontId="54" fillId="36" borderId="21" xfId="0" applyNumberFormat="1" applyFont="1" applyFill="1" applyBorder="1" applyAlignment="1" applyProtection="1">
      <alignment horizontal="right" wrapText="1"/>
      <protection hidden="1"/>
    </xf>
    <xf numFmtId="4" fontId="54" fillId="36" borderId="21" xfId="69" applyNumberFormat="1" applyFont="1" applyFill="1" applyBorder="1" applyAlignment="1" applyProtection="1">
      <alignment horizontal="right" wrapText="1"/>
      <protection hidden="1"/>
    </xf>
    <xf numFmtId="4" fontId="5" fillId="36" borderId="21" xfId="0" applyNumberFormat="1" applyFont="1" applyFill="1" applyBorder="1" applyAlignment="1" applyProtection="1">
      <alignment horizontal="right" wrapText="1"/>
      <protection hidden="1"/>
    </xf>
    <xf numFmtId="4" fontId="5" fillId="36" borderId="21" xfId="69" applyNumberFormat="1" applyFont="1" applyFill="1" applyBorder="1" applyAlignment="1" applyProtection="1">
      <alignment horizontal="right" wrapText="1"/>
      <protection hidden="1"/>
    </xf>
    <xf numFmtId="196" fontId="6" fillId="34" borderId="15" xfId="0" applyNumberFormat="1" applyFont="1" applyFill="1" applyBorder="1" applyAlignment="1" applyProtection="1">
      <alignment horizontal="center" vertical="center" wrapText="1"/>
      <protection hidden="1"/>
    </xf>
    <xf numFmtId="1" fontId="6" fillId="34" borderId="13" xfId="0" applyNumberFormat="1" applyFont="1" applyFill="1" applyBorder="1" applyAlignment="1" applyProtection="1">
      <alignment horizontal="left" vertical="center" wrapText="1"/>
      <protection hidden="1"/>
    </xf>
    <xf numFmtId="0" fontId="6" fillId="34" borderId="16" xfId="0" applyFont="1" applyFill="1" applyBorder="1" applyAlignment="1" applyProtection="1">
      <alignment vertical="center" wrapText="1"/>
      <protection hidden="1"/>
    </xf>
    <xf numFmtId="2" fontId="6" fillId="34" borderId="16" xfId="0" applyNumberFormat="1" applyFont="1" applyFill="1" applyBorder="1" applyAlignment="1" applyProtection="1">
      <alignment horizontal="center" vertical="center" wrapText="1"/>
      <protection hidden="1"/>
    </xf>
    <xf numFmtId="0" fontId="6" fillId="34" borderId="16" xfId="0" applyFont="1" applyFill="1" applyBorder="1" applyAlignment="1" applyProtection="1">
      <alignment horizontal="center" vertical="center" wrapText="1"/>
      <protection hidden="1"/>
    </xf>
    <xf numFmtId="4" fontId="57" fillId="34" borderId="16" xfId="0" applyNumberFormat="1" applyFont="1" applyFill="1" applyBorder="1" applyAlignment="1" applyProtection="1">
      <alignment horizontal="right" vertical="center" wrapText="1"/>
      <protection hidden="1"/>
    </xf>
    <xf numFmtId="4" fontId="57" fillId="34" borderId="30" xfId="69" applyNumberFormat="1" applyFont="1" applyFill="1" applyBorder="1" applyAlignment="1" applyProtection="1">
      <alignment horizontal="right" vertical="center" wrapText="1"/>
      <protection hidden="1"/>
    </xf>
    <xf numFmtId="4" fontId="6" fillId="34" borderId="16" xfId="0" applyNumberFormat="1" applyFont="1" applyFill="1" applyBorder="1" applyAlignment="1" applyProtection="1">
      <alignment horizontal="right" vertical="center" wrapText="1"/>
      <protection hidden="1"/>
    </xf>
    <xf numFmtId="4" fontId="6" fillId="34" borderId="30" xfId="69" applyNumberFormat="1" applyFont="1" applyFill="1" applyBorder="1" applyAlignment="1" applyProtection="1">
      <alignment horizontal="right" vertical="center" wrapText="1"/>
      <protection hidden="1"/>
    </xf>
    <xf numFmtId="1" fontId="6" fillId="0" borderId="13" xfId="0" applyNumberFormat="1" applyFont="1" applyBorder="1" applyAlignment="1" applyProtection="1">
      <alignment horizontal="left" vertical="center" wrapText="1"/>
      <protection hidden="1"/>
    </xf>
    <xf numFmtId="0" fontId="6" fillId="0" borderId="0" xfId="0" applyFont="1" applyAlignment="1" applyProtection="1">
      <alignment vertical="center" wrapText="1"/>
      <protection hidden="1"/>
    </xf>
    <xf numFmtId="2" fontId="5" fillId="0" borderId="17" xfId="0" applyNumberFormat="1" applyFont="1" applyFill="1" applyBorder="1" applyAlignment="1" applyProtection="1">
      <alignment horizontal="center" vertical="center" wrapText="1"/>
      <protection hidden="1"/>
    </xf>
    <xf numFmtId="0" fontId="5" fillId="0" borderId="14" xfId="0" applyFont="1" applyFill="1" applyBorder="1" applyAlignment="1" applyProtection="1">
      <alignment horizontal="center" vertical="center" wrapText="1"/>
      <protection hidden="1"/>
    </xf>
    <xf numFmtId="4" fontId="54" fillId="0" borderId="17" xfId="0" applyNumberFormat="1" applyFont="1" applyBorder="1" applyAlignment="1" applyProtection="1">
      <alignment horizontal="right" vertical="center" wrapText="1"/>
      <protection hidden="1"/>
    </xf>
    <xf numFmtId="4" fontId="54" fillId="0" borderId="20" xfId="69" applyNumberFormat="1" applyFont="1" applyBorder="1" applyAlignment="1" applyProtection="1">
      <alignment horizontal="right" vertical="center" wrapText="1"/>
      <protection hidden="1"/>
    </xf>
    <xf numFmtId="4" fontId="5" fillId="0" borderId="31" xfId="0" applyNumberFormat="1" applyFont="1" applyBorder="1" applyAlignment="1" applyProtection="1">
      <alignment horizontal="right" vertical="center" wrapText="1"/>
      <protection hidden="1"/>
    </xf>
    <xf numFmtId="4" fontId="5" fillId="0" borderId="17" xfId="0" applyNumberFormat="1" applyFont="1" applyBorder="1" applyAlignment="1" applyProtection="1">
      <alignment horizontal="right" vertical="center" wrapText="1"/>
      <protection hidden="1"/>
    </xf>
    <xf numFmtId="4" fontId="5" fillId="0" borderId="30" xfId="69" applyNumberFormat="1" applyFont="1" applyBorder="1" applyAlignment="1" applyProtection="1">
      <alignment horizontal="right" vertical="center" wrapText="1"/>
      <protection hidden="1"/>
    </xf>
    <xf numFmtId="0" fontId="6" fillId="0" borderId="10" xfId="0" applyFont="1" applyFill="1" applyBorder="1" applyAlignment="1" applyProtection="1">
      <alignment horizontal="center" vertical="center" wrapText="1"/>
      <protection hidden="1"/>
    </xf>
    <xf numFmtId="196" fontId="5" fillId="0" borderId="11" xfId="0" applyNumberFormat="1" applyFont="1" applyFill="1" applyBorder="1" applyAlignment="1" applyProtection="1">
      <alignment horizontal="left" vertical="center" wrapText="1"/>
      <protection hidden="1"/>
    </xf>
    <xf numFmtId="4" fontId="54" fillId="0" borderId="19" xfId="0" applyNumberFormat="1" applyFont="1" applyFill="1" applyBorder="1" applyAlignment="1" applyProtection="1">
      <alignment vertical="center" wrapText="1"/>
      <protection hidden="1"/>
    </xf>
    <xf numFmtId="4" fontId="5" fillId="0" borderId="10" xfId="0" applyNumberFormat="1" applyFont="1" applyFill="1" applyBorder="1" applyAlignment="1" applyProtection="1">
      <alignment horizontal="right" vertical="center"/>
      <protection hidden="1"/>
    </xf>
    <xf numFmtId="4" fontId="5" fillId="0" borderId="11" xfId="0" applyNumberFormat="1" applyFont="1" applyFill="1" applyBorder="1" applyAlignment="1" applyProtection="1">
      <alignment horizontal="right" vertical="center"/>
      <protection hidden="1"/>
    </xf>
    <xf numFmtId="197" fontId="5" fillId="0" borderId="32" xfId="0" applyNumberFormat="1" applyFont="1" applyFill="1" applyBorder="1" applyAlignment="1" applyProtection="1">
      <alignment horizontal="right" vertical="center" wrapText="1"/>
      <protection hidden="1"/>
    </xf>
    <xf numFmtId="0" fontId="5" fillId="0" borderId="0" xfId="0" applyFont="1" applyFill="1" applyAlignment="1" applyProtection="1">
      <alignment vertical="center" wrapText="1"/>
      <protection hidden="1"/>
    </xf>
    <xf numFmtId="4" fontId="5" fillId="0" borderId="10" xfId="0" applyNumberFormat="1" applyFont="1" applyFill="1" applyBorder="1" applyAlignment="1" applyProtection="1">
      <alignment horizontal="right" vertical="center" wrapText="1"/>
      <protection hidden="1"/>
    </xf>
    <xf numFmtId="4" fontId="5" fillId="0" borderId="11" xfId="0" applyNumberFormat="1" applyFont="1" applyFill="1" applyBorder="1" applyAlignment="1" applyProtection="1">
      <alignment horizontal="right" vertical="center" wrapText="1"/>
      <protection hidden="1"/>
    </xf>
    <xf numFmtId="40" fontId="5" fillId="0" borderId="12" xfId="0" applyNumberFormat="1" applyFont="1" applyBorder="1" applyAlignment="1" applyProtection="1">
      <alignment horizontal="right" vertical="center"/>
      <protection hidden="1"/>
    </xf>
    <xf numFmtId="4" fontId="55" fillId="0" borderId="19" xfId="0" applyNumberFormat="1" applyFont="1" applyFill="1" applyBorder="1" applyAlignment="1" applyProtection="1">
      <alignment vertical="center" wrapText="1"/>
      <protection hidden="1"/>
    </xf>
    <xf numFmtId="2" fontId="5" fillId="0" borderId="0" xfId="0" applyNumberFormat="1" applyFont="1" applyAlignment="1" applyProtection="1">
      <alignment vertical="center" wrapText="1"/>
      <protection hidden="1"/>
    </xf>
    <xf numFmtId="196" fontId="5" fillId="0" borderId="11" xfId="0" applyNumberFormat="1" applyFont="1" applyBorder="1" applyAlignment="1" applyProtection="1">
      <alignment horizontal="left" vertical="center" wrapText="1"/>
      <protection hidden="1"/>
    </xf>
    <xf numFmtId="2" fontId="5" fillId="0" borderId="11" xfId="0" applyNumberFormat="1" applyFont="1" applyBorder="1" applyAlignment="1" applyProtection="1">
      <alignment horizontal="center" vertical="center" wrapText="1"/>
      <protection hidden="1"/>
    </xf>
    <xf numFmtId="196" fontId="5" fillId="0" borderId="11" xfId="0" applyNumberFormat="1" applyFont="1" applyBorder="1" applyAlignment="1" applyProtection="1">
      <alignment horizontal="center" vertical="center" wrapText="1"/>
      <protection hidden="1"/>
    </xf>
    <xf numFmtId="4" fontId="55" fillId="0" borderId="19" xfId="0" applyNumberFormat="1" applyFont="1" applyBorder="1" applyAlignment="1" applyProtection="1">
      <alignment horizontal="right" vertical="center" wrapText="1"/>
      <protection hidden="1"/>
    </xf>
    <xf numFmtId="0" fontId="5" fillId="0" borderId="0" xfId="0" applyFont="1" applyFill="1" applyAlignment="1" applyProtection="1">
      <alignment/>
      <protection hidden="1"/>
    </xf>
    <xf numFmtId="0" fontId="5" fillId="0" borderId="33" xfId="0" applyNumberFormat="1" applyFont="1" applyBorder="1" applyAlignment="1" applyProtection="1">
      <alignment horizontal="left" vertical="center"/>
      <protection hidden="1"/>
    </xf>
    <xf numFmtId="0" fontId="6" fillId="0" borderId="11" xfId="0" applyNumberFormat="1" applyFont="1" applyFill="1" applyBorder="1" applyAlignment="1" applyProtection="1">
      <alignment horizontal="left" vertical="center" wrapText="1"/>
      <protection hidden="1"/>
    </xf>
    <xf numFmtId="40" fontId="5" fillId="0" borderId="12" xfId="0" applyNumberFormat="1" applyFont="1" applyFill="1" applyBorder="1" applyAlignment="1" applyProtection="1">
      <alignment horizontal="right" vertical="center"/>
      <protection hidden="1"/>
    </xf>
    <xf numFmtId="0" fontId="5" fillId="0" borderId="10" xfId="0" applyFont="1" applyFill="1" applyBorder="1" applyAlignment="1" applyProtection="1">
      <alignment horizontal="center" vertical="center" wrapText="1"/>
      <protection hidden="1"/>
    </xf>
    <xf numFmtId="196" fontId="5" fillId="0" borderId="11" xfId="0" applyNumberFormat="1" applyFont="1" applyFill="1" applyBorder="1" applyAlignment="1" applyProtection="1">
      <alignment horizontal="center" vertical="center"/>
      <protection hidden="1"/>
    </xf>
    <xf numFmtId="1" fontId="5" fillId="0" borderId="11" xfId="0" applyNumberFormat="1" applyFont="1" applyFill="1" applyBorder="1" applyAlignment="1" applyProtection="1">
      <alignment horizontal="left" vertical="center"/>
      <protection hidden="1"/>
    </xf>
    <xf numFmtId="4" fontId="54" fillId="0" borderId="19" xfId="0" applyNumberFormat="1" applyFont="1" applyFill="1" applyBorder="1" applyAlignment="1" applyProtection="1">
      <alignment horizontal="right" vertical="center" wrapText="1"/>
      <protection hidden="1"/>
    </xf>
    <xf numFmtId="0" fontId="5" fillId="0" borderId="11" xfId="0" applyFont="1" applyFill="1" applyBorder="1" applyAlignment="1" applyProtection="1">
      <alignment vertical="center" wrapText="1"/>
      <protection hidden="1"/>
    </xf>
    <xf numFmtId="196" fontId="5" fillId="0" borderId="34" xfId="0" applyNumberFormat="1" applyFont="1" applyFill="1" applyBorder="1" applyAlignment="1" applyProtection="1">
      <alignment horizontal="center" vertical="center"/>
      <protection hidden="1"/>
    </xf>
    <xf numFmtId="1" fontId="6" fillId="0" borderId="13" xfId="0" applyNumberFormat="1" applyFont="1" applyFill="1" applyBorder="1" applyAlignment="1" applyProtection="1">
      <alignment horizontal="left" vertical="center" wrapText="1"/>
      <protection hidden="1"/>
    </xf>
    <xf numFmtId="0" fontId="6" fillId="0" borderId="11" xfId="0" applyFont="1" applyFill="1" applyBorder="1" applyAlignment="1" applyProtection="1">
      <alignment horizontal="left" vertical="center" wrapText="1"/>
      <protection hidden="1"/>
    </xf>
    <xf numFmtId="4" fontId="5" fillId="0" borderId="11" xfId="0" applyNumberFormat="1" applyFont="1" applyFill="1" applyBorder="1" applyAlignment="1" applyProtection="1">
      <alignment horizontal="center" vertical="center"/>
      <protection hidden="1"/>
    </xf>
    <xf numFmtId="4" fontId="5" fillId="0" borderId="19" xfId="0" applyNumberFormat="1" applyFont="1" applyFill="1" applyBorder="1" applyAlignment="1" applyProtection="1">
      <alignment horizontal="right" vertical="center" wrapText="1"/>
      <protection hidden="1"/>
    </xf>
    <xf numFmtId="4" fontId="54" fillId="0" borderId="13" xfId="0" applyNumberFormat="1" applyFont="1" applyFill="1" applyBorder="1" applyAlignment="1" applyProtection="1">
      <alignment horizontal="right" vertical="center" wrapText="1"/>
      <protection hidden="1"/>
    </xf>
    <xf numFmtId="1" fontId="5" fillId="0" borderId="11" xfId="0" applyNumberFormat="1" applyFont="1" applyFill="1" applyBorder="1" applyAlignment="1" applyProtection="1">
      <alignment horizontal="left" vertical="center" wrapText="1"/>
      <protection hidden="1"/>
    </xf>
    <xf numFmtId="0" fontId="5" fillId="0" borderId="0" xfId="0" applyFont="1" applyAlignment="1" applyProtection="1">
      <alignment/>
      <protection hidden="1"/>
    </xf>
    <xf numFmtId="4" fontId="6" fillId="0" borderId="11" xfId="0" applyNumberFormat="1" applyFont="1" applyFill="1" applyBorder="1" applyAlignment="1" applyProtection="1">
      <alignment horizontal="center" vertical="center" wrapText="1"/>
      <protection hidden="1"/>
    </xf>
    <xf numFmtId="0" fontId="6" fillId="0" borderId="11" xfId="0" applyFont="1" applyFill="1" applyBorder="1" applyAlignment="1" applyProtection="1">
      <alignment horizontal="center" vertical="center" wrapText="1"/>
      <protection hidden="1"/>
    </xf>
    <xf numFmtId="0" fontId="5" fillId="0" borderId="11" xfId="0" applyFont="1" applyFill="1" applyBorder="1" applyAlignment="1" applyProtection="1">
      <alignment horizontal="left" vertical="center" wrapText="1"/>
      <protection hidden="1"/>
    </xf>
    <xf numFmtId="4" fontId="5" fillId="0" borderId="11" xfId="0" applyNumberFormat="1" applyFont="1" applyFill="1" applyBorder="1" applyAlignment="1" applyProtection="1">
      <alignment horizontal="center" vertical="center" wrapText="1"/>
      <protection hidden="1"/>
    </xf>
    <xf numFmtId="4" fontId="55" fillId="0" borderId="19" xfId="69" applyNumberFormat="1" applyFont="1" applyFill="1" applyBorder="1" applyAlignment="1" applyProtection="1">
      <alignment horizontal="right" vertical="center" wrapText="1"/>
      <protection hidden="1"/>
    </xf>
    <xf numFmtId="196" fontId="6" fillId="0" borderId="31" xfId="0" applyNumberFormat="1" applyFont="1" applyFill="1" applyBorder="1" applyAlignment="1" applyProtection="1">
      <alignment horizontal="center" vertical="center" wrapText="1"/>
      <protection hidden="1"/>
    </xf>
    <xf numFmtId="0" fontId="5" fillId="0" borderId="14" xfId="0" applyFont="1" applyFill="1" applyBorder="1" applyAlignment="1" applyProtection="1">
      <alignment horizontal="left" vertical="center" wrapText="1"/>
      <protection hidden="1"/>
    </xf>
    <xf numFmtId="4" fontId="5" fillId="0" borderId="14" xfId="0" applyNumberFormat="1" applyFont="1" applyFill="1" applyBorder="1" applyAlignment="1" applyProtection="1">
      <alignment horizontal="center" vertical="center" wrapText="1"/>
      <protection hidden="1"/>
    </xf>
    <xf numFmtId="4" fontId="55" fillId="0" borderId="35" xfId="69" applyNumberFormat="1" applyFont="1" applyFill="1" applyBorder="1" applyAlignment="1" applyProtection="1">
      <alignment horizontal="right" vertical="center" wrapText="1"/>
      <protection hidden="1"/>
    </xf>
    <xf numFmtId="0" fontId="6" fillId="0" borderId="10" xfId="0" applyFont="1" applyBorder="1" applyAlignment="1" applyProtection="1">
      <alignment horizontal="center" vertical="center" wrapText="1"/>
      <protection hidden="1"/>
    </xf>
    <xf numFmtId="1" fontId="5" fillId="0" borderId="36" xfId="0" applyNumberFormat="1" applyFont="1" applyBorder="1" applyAlignment="1" applyProtection="1">
      <alignment horizontal="left" vertical="center" wrapText="1"/>
      <protection hidden="1"/>
    </xf>
    <xf numFmtId="4" fontId="6" fillId="0" borderId="11" xfId="0" applyNumberFormat="1" applyFont="1" applyBorder="1" applyAlignment="1" applyProtection="1">
      <alignment vertical="center" wrapText="1"/>
      <protection hidden="1"/>
    </xf>
    <xf numFmtId="4" fontId="5" fillId="0" borderId="16" xfId="0" applyNumberFormat="1" applyFont="1" applyFill="1" applyBorder="1" applyAlignment="1" applyProtection="1">
      <alignment horizontal="center" vertical="center" wrapText="1"/>
      <protection hidden="1"/>
    </xf>
    <xf numFmtId="4" fontId="56" fillId="0" borderId="11" xfId="0" applyNumberFormat="1" applyFont="1" applyBorder="1" applyAlignment="1" applyProtection="1">
      <alignment horizontal="right" vertical="center" wrapText="1"/>
      <protection hidden="1"/>
    </xf>
    <xf numFmtId="4" fontId="56" fillId="0" borderId="19" xfId="69" applyNumberFormat="1" applyFont="1" applyBorder="1" applyAlignment="1" applyProtection="1">
      <alignment horizontal="right" vertical="center" wrapText="1"/>
      <protection hidden="1"/>
    </xf>
    <xf numFmtId="4" fontId="6" fillId="0" borderId="10" xfId="0" applyNumberFormat="1" applyFont="1" applyBorder="1" applyAlignment="1" applyProtection="1">
      <alignment horizontal="right" vertical="center" wrapText="1"/>
      <protection hidden="1"/>
    </xf>
    <xf numFmtId="4" fontId="6" fillId="0" borderId="11" xfId="0" applyNumberFormat="1" applyFont="1" applyBorder="1" applyAlignment="1" applyProtection="1">
      <alignment horizontal="right" vertical="center" wrapText="1"/>
      <protection hidden="1"/>
    </xf>
    <xf numFmtId="4" fontId="6" fillId="0" borderId="12" xfId="69" applyNumberFormat="1" applyFont="1" applyBorder="1" applyAlignment="1" applyProtection="1">
      <alignment horizontal="right" vertical="center" wrapText="1"/>
      <protection hidden="1"/>
    </xf>
    <xf numFmtId="4" fontId="57" fillId="34" borderId="20" xfId="69" applyNumberFormat="1" applyFont="1" applyFill="1" applyBorder="1" applyAlignment="1" applyProtection="1">
      <alignment horizontal="right" vertical="center" wrapText="1"/>
      <protection hidden="1"/>
    </xf>
    <xf numFmtId="4" fontId="6" fillId="34" borderId="15" xfId="0" applyNumberFormat="1" applyFont="1" applyFill="1" applyBorder="1" applyAlignment="1" applyProtection="1">
      <alignment horizontal="right" vertical="center" wrapText="1"/>
      <protection hidden="1"/>
    </xf>
    <xf numFmtId="0" fontId="58" fillId="0" borderId="0" xfId="0" applyFont="1" applyFill="1" applyAlignment="1" applyProtection="1">
      <alignment/>
      <protection hidden="1"/>
    </xf>
    <xf numFmtId="0" fontId="58" fillId="0" borderId="0" xfId="0" applyFont="1" applyAlignment="1" applyProtection="1">
      <alignment/>
      <protection hidden="1"/>
    </xf>
    <xf numFmtId="196" fontId="5" fillId="0" borderId="15" xfId="0" applyNumberFormat="1" applyFont="1" applyBorder="1" applyAlignment="1" applyProtection="1">
      <alignment horizontal="center" vertical="center"/>
      <protection hidden="1"/>
    </xf>
    <xf numFmtId="196" fontId="5" fillId="0" borderId="16" xfId="0" applyNumberFormat="1" applyFont="1" applyBorder="1" applyAlignment="1" applyProtection="1">
      <alignment horizontal="left" vertical="center" wrapText="1"/>
      <protection hidden="1"/>
    </xf>
    <xf numFmtId="196" fontId="5" fillId="0" borderId="16" xfId="0" applyNumberFormat="1" applyFont="1" applyBorder="1" applyAlignment="1" applyProtection="1">
      <alignment horizontal="left" vertical="center" wrapText="1"/>
      <protection hidden="1"/>
    </xf>
    <xf numFmtId="1" fontId="5" fillId="0" borderId="16" xfId="0" applyNumberFormat="1" applyFont="1" applyBorder="1" applyAlignment="1" applyProtection="1">
      <alignment horizontal="center" vertical="center" wrapText="1"/>
      <protection hidden="1"/>
    </xf>
    <xf numFmtId="196" fontId="5" fillId="0" borderId="16" xfId="0" applyNumberFormat="1" applyFont="1" applyBorder="1" applyAlignment="1" applyProtection="1">
      <alignment horizontal="center" vertical="center" wrapText="1"/>
      <protection hidden="1"/>
    </xf>
    <xf numFmtId="4" fontId="54" fillId="0" borderId="35" xfId="69" applyNumberFormat="1" applyFont="1" applyFill="1" applyBorder="1" applyAlignment="1" applyProtection="1">
      <alignment vertical="center" wrapText="1"/>
      <protection hidden="1"/>
    </xf>
    <xf numFmtId="4" fontId="5" fillId="33" borderId="10" xfId="0" applyNumberFormat="1" applyFont="1" applyFill="1" applyBorder="1" applyAlignment="1" applyProtection="1">
      <alignment horizontal="right" vertical="center"/>
      <protection hidden="1"/>
    </xf>
    <xf numFmtId="4" fontId="5" fillId="33" borderId="11" xfId="0" applyNumberFormat="1" applyFont="1" applyFill="1" applyBorder="1" applyAlignment="1" applyProtection="1">
      <alignment horizontal="right" vertical="center"/>
      <protection hidden="1"/>
    </xf>
    <xf numFmtId="197" fontId="5" fillId="33" borderId="32" xfId="0" applyNumberFormat="1" applyFont="1" applyFill="1" applyBorder="1" applyAlignment="1" applyProtection="1">
      <alignment horizontal="right" vertical="center" wrapText="1"/>
      <protection hidden="1"/>
    </xf>
    <xf numFmtId="196" fontId="5" fillId="0" borderId="11" xfId="0" applyNumberFormat="1" applyFont="1" applyBorder="1" applyAlignment="1" applyProtection="1">
      <alignment horizontal="left" vertical="center" wrapText="1"/>
      <protection hidden="1"/>
    </xf>
    <xf numFmtId="1" fontId="5" fillId="0" borderId="11" xfId="0" applyNumberFormat="1" applyFont="1" applyBorder="1" applyAlignment="1" applyProtection="1">
      <alignment horizontal="center" vertical="center" wrapText="1"/>
      <protection hidden="1"/>
    </xf>
    <xf numFmtId="0" fontId="58" fillId="0" borderId="0" xfId="0" applyFont="1" applyAlignment="1" applyProtection="1">
      <alignment vertical="center" wrapText="1"/>
      <protection hidden="1"/>
    </xf>
    <xf numFmtId="4" fontId="5" fillId="0" borderId="15" xfId="0" applyNumberFormat="1" applyFont="1" applyFill="1" applyBorder="1" applyAlignment="1" applyProtection="1">
      <alignment horizontal="right" vertical="center" wrapText="1"/>
      <protection hidden="1"/>
    </xf>
    <xf numFmtId="0" fontId="58" fillId="0" borderId="37" xfId="0" applyFont="1" applyFill="1" applyBorder="1" applyAlignment="1" applyProtection="1">
      <alignment vertical="center" wrapText="1"/>
      <protection hidden="1"/>
    </xf>
    <xf numFmtId="4" fontId="54" fillId="0" borderId="38" xfId="69" applyNumberFormat="1" applyFont="1" applyFill="1" applyBorder="1" applyAlignment="1" applyProtection="1">
      <alignment vertical="center" wrapText="1"/>
      <protection hidden="1"/>
    </xf>
    <xf numFmtId="0" fontId="58" fillId="0" borderId="0" xfId="0" applyFont="1" applyAlignment="1" applyProtection="1">
      <alignment wrapText="1"/>
      <protection hidden="1"/>
    </xf>
    <xf numFmtId="4" fontId="5" fillId="0" borderId="13" xfId="0" applyNumberFormat="1" applyFont="1" applyFill="1" applyBorder="1" applyAlignment="1" applyProtection="1">
      <alignment horizontal="right" vertical="center" wrapText="1"/>
      <protection hidden="1"/>
    </xf>
    <xf numFmtId="2" fontId="5" fillId="0" borderId="16" xfId="0" applyNumberFormat="1" applyFont="1" applyBorder="1" applyAlignment="1" applyProtection="1">
      <alignment horizontal="center" vertical="center" wrapText="1"/>
      <protection hidden="1"/>
    </xf>
    <xf numFmtId="4" fontId="5" fillId="0" borderId="11" xfId="0" applyNumberFormat="1" applyFont="1" applyBorder="1" applyAlignment="1" applyProtection="1">
      <alignment horizontal="right" vertical="center" wrapText="1"/>
      <protection hidden="1"/>
    </xf>
    <xf numFmtId="197" fontId="5" fillId="33" borderId="39" xfId="0" applyNumberFormat="1" applyFont="1" applyFill="1" applyBorder="1" applyAlignment="1" applyProtection="1">
      <alignment horizontal="right" vertical="center" wrapText="1"/>
      <protection hidden="1"/>
    </xf>
    <xf numFmtId="49" fontId="59" fillId="0" borderId="40" xfId="54" applyNumberFormat="1" applyFont="1" applyFill="1" applyBorder="1" applyAlignment="1" applyProtection="1">
      <alignment vertical="center"/>
      <protection hidden="1"/>
    </xf>
    <xf numFmtId="0" fontId="5" fillId="33" borderId="11" xfId="0" applyFont="1" applyFill="1" applyBorder="1" applyAlignment="1" applyProtection="1">
      <alignment horizontal="justify" vertical="center" wrapText="1"/>
      <protection hidden="1"/>
    </xf>
    <xf numFmtId="196" fontId="5" fillId="0" borderId="31" xfId="0" applyNumberFormat="1" applyFont="1" applyBorder="1" applyAlignment="1" applyProtection="1">
      <alignment horizontal="center" vertical="center"/>
      <protection hidden="1"/>
    </xf>
    <xf numFmtId="196" fontId="5" fillId="0" borderId="14" xfId="0" applyNumberFormat="1" applyFont="1" applyBorder="1" applyAlignment="1" applyProtection="1">
      <alignment horizontal="left" vertical="center" wrapText="1"/>
      <protection hidden="1"/>
    </xf>
    <xf numFmtId="1" fontId="5" fillId="0" borderId="14" xfId="0" applyNumberFormat="1" applyFont="1" applyBorder="1" applyAlignment="1" applyProtection="1">
      <alignment horizontal="center" vertical="center" wrapText="1"/>
      <protection hidden="1"/>
    </xf>
    <xf numFmtId="0" fontId="6" fillId="0" borderId="41" xfId="0" applyFont="1" applyBorder="1" applyAlignment="1" applyProtection="1">
      <alignment horizontal="center" vertical="center" wrapText="1"/>
      <protection hidden="1"/>
    </xf>
    <xf numFmtId="1" fontId="5" fillId="0" borderId="42" xfId="0" applyNumberFormat="1" applyFont="1" applyBorder="1" applyAlignment="1" applyProtection="1">
      <alignment horizontal="left" vertical="center" wrapText="1"/>
      <protection hidden="1"/>
    </xf>
    <xf numFmtId="4" fontId="6" fillId="0" borderId="43" xfId="0" applyNumberFormat="1" applyFont="1" applyBorder="1" applyAlignment="1" applyProtection="1">
      <alignment vertical="center" wrapText="1"/>
      <protection hidden="1"/>
    </xf>
    <xf numFmtId="2" fontId="5" fillId="0" borderId="43" xfId="0" applyNumberFormat="1" applyFont="1" applyFill="1" applyBorder="1" applyAlignment="1" applyProtection="1">
      <alignment horizontal="center" vertical="center" wrapText="1"/>
      <protection hidden="1"/>
    </xf>
    <xf numFmtId="4" fontId="5" fillId="0" borderId="43" xfId="0" applyNumberFormat="1" applyFont="1" applyFill="1" applyBorder="1" applyAlignment="1" applyProtection="1">
      <alignment horizontal="center" vertical="center" wrapText="1"/>
      <protection hidden="1"/>
    </xf>
    <xf numFmtId="4" fontId="57" fillId="0" borderId="43" xfId="0" applyNumberFormat="1" applyFont="1" applyBorder="1" applyAlignment="1" applyProtection="1">
      <alignment horizontal="right" vertical="center" wrapText="1"/>
      <protection hidden="1"/>
    </xf>
    <xf numFmtId="4" fontId="57" fillId="0" borderId="44" xfId="69" applyNumberFormat="1" applyFont="1" applyBorder="1" applyAlignment="1" applyProtection="1">
      <alignment horizontal="right" vertical="center" wrapText="1"/>
      <protection hidden="1"/>
    </xf>
    <xf numFmtId="4" fontId="6" fillId="0" borderId="43" xfId="0" applyNumberFormat="1" applyFont="1" applyBorder="1" applyAlignment="1" applyProtection="1">
      <alignment horizontal="right" vertical="center" wrapText="1"/>
      <protection hidden="1"/>
    </xf>
    <xf numFmtId="4" fontId="6" fillId="0" borderId="44" xfId="69" applyNumberFormat="1" applyFont="1" applyBorder="1" applyAlignment="1" applyProtection="1">
      <alignment horizontal="right" vertical="center" wrapText="1"/>
      <protection hidden="1"/>
    </xf>
    <xf numFmtId="196" fontId="6" fillId="36" borderId="22" xfId="0" applyNumberFormat="1" applyFont="1" applyFill="1" applyBorder="1" applyAlignment="1" applyProtection="1">
      <alignment vertical="center" wrapText="1"/>
      <protection hidden="1"/>
    </xf>
    <xf numFmtId="196" fontId="6" fillId="36" borderId="22" xfId="0" applyNumberFormat="1" applyFont="1" applyFill="1" applyBorder="1" applyAlignment="1" applyProtection="1">
      <alignment horizontal="left" vertical="center" wrapText="1"/>
      <protection hidden="1"/>
    </xf>
    <xf numFmtId="196" fontId="6" fillId="36" borderId="23" xfId="0" applyNumberFormat="1" applyFont="1" applyFill="1" applyBorder="1" applyAlignment="1" applyProtection="1">
      <alignment vertical="center" wrapText="1"/>
      <protection hidden="1"/>
    </xf>
    <xf numFmtId="196" fontId="6" fillId="35" borderId="21" xfId="0" applyNumberFormat="1" applyFont="1" applyFill="1" applyBorder="1" applyAlignment="1" applyProtection="1">
      <alignment horizontal="center" vertical="center" wrapText="1"/>
      <protection hidden="1"/>
    </xf>
    <xf numFmtId="1" fontId="5" fillId="35" borderId="21" xfId="0" applyNumberFormat="1" applyFont="1" applyFill="1" applyBorder="1" applyAlignment="1" applyProtection="1">
      <alignment horizontal="left" vertical="center" wrapText="1"/>
      <protection hidden="1"/>
    </xf>
    <xf numFmtId="4" fontId="6" fillId="35" borderId="21" xfId="0" applyNumberFormat="1" applyFont="1" applyFill="1" applyBorder="1" applyAlignment="1" applyProtection="1">
      <alignment vertical="center" wrapText="1"/>
      <protection hidden="1"/>
    </xf>
    <xf numFmtId="4" fontId="5" fillId="35" borderId="21" xfId="0" applyNumberFormat="1" applyFont="1" applyFill="1" applyBorder="1" applyAlignment="1" applyProtection="1">
      <alignment horizontal="center" wrapText="1"/>
      <protection hidden="1"/>
    </xf>
    <xf numFmtId="4" fontId="57" fillId="35" borderId="21" xfId="0" applyNumberFormat="1" applyFont="1" applyFill="1" applyBorder="1" applyAlignment="1" applyProtection="1">
      <alignment horizontal="right" vertical="center" wrapText="1"/>
      <protection hidden="1"/>
    </xf>
    <xf numFmtId="0" fontId="5" fillId="0" borderId="0" xfId="0" applyFont="1" applyFill="1" applyAlignment="1" applyProtection="1">
      <alignment horizontal="center" vertical="center" wrapText="1"/>
      <protection hidden="1"/>
    </xf>
    <xf numFmtId="0" fontId="5" fillId="0" borderId="0" xfId="0" applyFont="1" applyFill="1" applyAlignment="1" applyProtection="1">
      <alignment horizontal="left" vertical="center" wrapText="1"/>
      <protection hidden="1"/>
    </xf>
    <xf numFmtId="2" fontId="5" fillId="0" borderId="0" xfId="0" applyNumberFormat="1" applyFont="1" applyFill="1" applyAlignment="1" applyProtection="1">
      <alignment horizontal="center" wrapText="1"/>
      <protection hidden="1"/>
    </xf>
    <xf numFmtId="0" fontId="5" fillId="0" borderId="0" xfId="0" applyFont="1" applyFill="1" applyAlignment="1" applyProtection="1">
      <alignment horizontal="center" wrapText="1"/>
      <protection hidden="1"/>
    </xf>
    <xf numFmtId="4" fontId="54" fillId="0" borderId="0" xfId="0" applyNumberFormat="1" applyFont="1" applyFill="1" applyAlignment="1" applyProtection="1">
      <alignment horizontal="right" wrapText="1"/>
      <protection hidden="1"/>
    </xf>
    <xf numFmtId="196" fontId="56" fillId="0" borderId="11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11" xfId="0" applyNumberFormat="1" applyFont="1" applyFill="1" applyBorder="1" applyAlignment="1" applyProtection="1">
      <alignment horizontal="right" vertical="center" wrapText="1"/>
      <protection locked="0"/>
    </xf>
    <xf numFmtId="2" fontId="55" fillId="0" borderId="11" xfId="0" applyNumberFormat="1" applyFont="1" applyFill="1" applyBorder="1" applyAlignment="1" applyProtection="1">
      <alignment horizontal="right" vertical="center" wrapText="1"/>
      <protection locked="0"/>
    </xf>
    <xf numFmtId="2" fontId="55" fillId="0" borderId="19" xfId="0" applyNumberFormat="1" applyFont="1" applyFill="1" applyBorder="1" applyAlignment="1" applyProtection="1">
      <alignment horizontal="right" vertical="center" wrapText="1"/>
      <protection locked="0"/>
    </xf>
  </cellXfs>
  <cellStyles count="5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Moeda 2" xfId="49"/>
    <cellStyle name="Moeda 3" xfId="50"/>
    <cellStyle name="Neutra" xfId="51"/>
    <cellStyle name="Normal 2" xfId="52"/>
    <cellStyle name="Normal 2 2" xfId="53"/>
    <cellStyle name="Normal 2 3" xfId="54"/>
    <cellStyle name="Normal 3" xfId="55"/>
    <cellStyle name="Normal 5 2" xfId="56"/>
    <cellStyle name="Nota" xfId="57"/>
    <cellStyle name="Percent" xfId="58"/>
    <cellStyle name="Saída" xfId="59"/>
    <cellStyle name="Comma [0]" xfId="60"/>
    <cellStyle name="Texto de Aviso" xfId="61"/>
    <cellStyle name="Texto Explicativo" xfId="62"/>
    <cellStyle name="Título" xfId="63"/>
    <cellStyle name="Título 1" xfId="64"/>
    <cellStyle name="Título 2" xfId="65"/>
    <cellStyle name="Título 3" xfId="66"/>
    <cellStyle name="Título 4" xfId="67"/>
    <cellStyle name="Total" xfId="68"/>
    <cellStyle name="Comma" xfId="69"/>
    <cellStyle name="Vírgula 2" xfId="70"/>
    <cellStyle name="Vírgula 3" xfId="71"/>
    <cellStyle name="Vírgula 4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99"/>
  <sheetViews>
    <sheetView tabSelected="1" zoomScale="130" zoomScaleNormal="130" zoomScaleSheetLayoutView="80" zoomScalePageLayoutView="90" workbookViewId="0" topLeftCell="A1">
      <selection activeCell="H85" sqref="H85"/>
    </sheetView>
  </sheetViews>
  <sheetFormatPr defaultColWidth="11.421875" defaultRowHeight="12.75"/>
  <cols>
    <col min="1" max="1" width="7.00390625" style="223" customWidth="1"/>
    <col min="2" max="2" width="7.00390625" style="224" customWidth="1"/>
    <col min="3" max="3" width="75.7109375" style="49" customWidth="1"/>
    <col min="4" max="4" width="11.28125" style="225" customWidth="1"/>
    <col min="5" max="5" width="9.421875" style="226" customWidth="1"/>
    <col min="6" max="6" width="15.28125" style="227" customWidth="1"/>
    <col min="7" max="7" width="15.140625" style="227" customWidth="1"/>
    <col min="8" max="8" width="12.57421875" style="227" customWidth="1"/>
    <col min="9" max="9" width="13.8515625" style="54" customWidth="1"/>
    <col min="10" max="10" width="14.8515625" style="54" customWidth="1"/>
    <col min="11" max="11" width="12.140625" style="54" customWidth="1"/>
    <col min="12" max="242" width="11.421875" style="53" customWidth="1"/>
    <col min="243" max="243" width="56.28125" style="53" customWidth="1"/>
    <col min="244" max="16384" width="11.421875" style="53" customWidth="1"/>
  </cols>
  <sheetData>
    <row r="1" spans="1:11" s="46" customFormat="1" ht="12.75">
      <c r="A1" s="44" t="s">
        <v>2</v>
      </c>
      <c r="B1" s="44"/>
      <c r="C1" s="44"/>
      <c r="D1" s="44"/>
      <c r="E1" s="44"/>
      <c r="F1" s="44"/>
      <c r="G1" s="44"/>
      <c r="H1" s="44"/>
      <c r="I1" s="45" t="s">
        <v>35</v>
      </c>
      <c r="J1" s="45"/>
      <c r="K1" s="45"/>
    </row>
    <row r="2" spans="1:11" s="46" customFormat="1" ht="12.75">
      <c r="A2" s="44"/>
      <c r="B2" s="44"/>
      <c r="C2" s="44"/>
      <c r="D2" s="44"/>
      <c r="E2" s="44"/>
      <c r="F2" s="44"/>
      <c r="G2" s="44"/>
      <c r="H2" s="44"/>
      <c r="I2" s="45"/>
      <c r="J2" s="45"/>
      <c r="K2" s="45"/>
    </row>
    <row r="3" spans="1:11" s="49" customFormat="1" ht="12.75">
      <c r="A3" s="47" t="s">
        <v>62</v>
      </c>
      <c r="B3" s="47"/>
      <c r="C3" s="47"/>
      <c r="D3" s="47"/>
      <c r="E3" s="47"/>
      <c r="F3" s="47"/>
      <c r="G3" s="47"/>
      <c r="H3" s="47"/>
      <c r="I3" s="48"/>
      <c r="J3" s="48"/>
      <c r="K3" s="48"/>
    </row>
    <row r="4" spans="1:11" ht="12.75">
      <c r="A4" s="47" t="s">
        <v>44</v>
      </c>
      <c r="B4" s="47"/>
      <c r="C4" s="47"/>
      <c r="D4" s="47"/>
      <c r="E4" s="47"/>
      <c r="F4" s="47"/>
      <c r="G4" s="47"/>
      <c r="H4" s="47"/>
      <c r="I4" s="50" t="s">
        <v>33</v>
      </c>
      <c r="J4" s="51"/>
      <c r="K4" s="52">
        <v>0.25</v>
      </c>
    </row>
    <row r="5" spans="1:11" ht="12.75">
      <c r="A5" s="47" t="s">
        <v>41</v>
      </c>
      <c r="B5" s="47"/>
      <c r="C5" s="47"/>
      <c r="D5" s="47"/>
      <c r="E5" s="47"/>
      <c r="F5" s="47"/>
      <c r="G5" s="47"/>
      <c r="H5" s="47"/>
      <c r="J5" s="55"/>
      <c r="K5" s="56"/>
    </row>
    <row r="6" spans="1:11" ht="12.75">
      <c r="A6" s="47" t="s">
        <v>42</v>
      </c>
      <c r="B6" s="47"/>
      <c r="C6" s="47"/>
      <c r="D6" s="47"/>
      <c r="E6" s="47"/>
      <c r="F6" s="47"/>
      <c r="G6" s="47"/>
      <c r="H6" s="47"/>
      <c r="I6" s="50" t="s">
        <v>34</v>
      </c>
      <c r="J6" s="51"/>
      <c r="K6" s="57">
        <v>1.1315</v>
      </c>
    </row>
    <row r="7" spans="1:11" ht="12.75">
      <c r="A7" s="47" t="s">
        <v>43</v>
      </c>
      <c r="B7" s="47"/>
      <c r="C7" s="47"/>
      <c r="D7" s="47"/>
      <c r="E7" s="47"/>
      <c r="F7" s="47"/>
      <c r="G7" s="47"/>
      <c r="H7" s="47"/>
      <c r="I7" s="55"/>
      <c r="J7" s="55"/>
      <c r="K7" s="55"/>
    </row>
    <row r="8" spans="1:11" ht="12.75">
      <c r="A8" s="58"/>
      <c r="B8" s="58"/>
      <c r="C8" s="58"/>
      <c r="D8" s="58"/>
      <c r="E8" s="58"/>
      <c r="F8" s="59"/>
      <c r="G8" s="59"/>
      <c r="H8" s="59"/>
      <c r="I8" s="55"/>
      <c r="J8" s="55"/>
      <c r="K8" s="55"/>
    </row>
    <row r="9" spans="1:251" s="64" customFormat="1" ht="15">
      <c r="A9" s="60" t="s">
        <v>36</v>
      </c>
      <c r="B9" s="61"/>
      <c r="C9" s="61"/>
      <c r="D9" s="61"/>
      <c r="E9" s="61"/>
      <c r="F9" s="61"/>
      <c r="G9" s="61"/>
      <c r="H9" s="61"/>
      <c r="I9" s="61"/>
      <c r="J9" s="61"/>
      <c r="K9" s="62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3"/>
      <c r="AY9" s="63"/>
      <c r="AZ9" s="63"/>
      <c r="BA9" s="63"/>
      <c r="BB9" s="63"/>
      <c r="BC9" s="63"/>
      <c r="BD9" s="63"/>
      <c r="BE9" s="63"/>
      <c r="BF9" s="63"/>
      <c r="BG9" s="63"/>
      <c r="BH9" s="63"/>
      <c r="BI9" s="63"/>
      <c r="BJ9" s="63"/>
      <c r="BK9" s="63"/>
      <c r="BL9" s="63"/>
      <c r="BM9" s="63"/>
      <c r="BN9" s="63"/>
      <c r="BO9" s="63"/>
      <c r="BP9" s="63"/>
      <c r="BQ9" s="63"/>
      <c r="BR9" s="63"/>
      <c r="BS9" s="63"/>
      <c r="BT9" s="63"/>
      <c r="BU9" s="63"/>
      <c r="BV9" s="63"/>
      <c r="BW9" s="63"/>
      <c r="BX9" s="63"/>
      <c r="BY9" s="63"/>
      <c r="BZ9" s="63"/>
      <c r="CA9" s="63"/>
      <c r="CB9" s="63"/>
      <c r="CC9" s="63"/>
      <c r="CD9" s="63"/>
      <c r="CE9" s="63"/>
      <c r="CF9" s="63"/>
      <c r="CG9" s="63"/>
      <c r="CH9" s="63"/>
      <c r="CI9" s="63"/>
      <c r="CJ9" s="63"/>
      <c r="CK9" s="63"/>
      <c r="CL9" s="63"/>
      <c r="CM9" s="63"/>
      <c r="CN9" s="63"/>
      <c r="CO9" s="63"/>
      <c r="CP9" s="63"/>
      <c r="CQ9" s="63"/>
      <c r="CR9" s="63"/>
      <c r="CS9" s="63"/>
      <c r="CT9" s="63"/>
      <c r="CU9" s="63"/>
      <c r="CV9" s="63"/>
      <c r="CW9" s="63"/>
      <c r="CX9" s="63"/>
      <c r="CY9" s="63"/>
      <c r="CZ9" s="63"/>
      <c r="DA9" s="63"/>
      <c r="DB9" s="63"/>
      <c r="DC9" s="63"/>
      <c r="DD9" s="63"/>
      <c r="DE9" s="63"/>
      <c r="DF9" s="63"/>
      <c r="DG9" s="63"/>
      <c r="DH9" s="63"/>
      <c r="DI9" s="63"/>
      <c r="DJ9" s="63"/>
      <c r="DK9" s="63"/>
      <c r="DL9" s="63"/>
      <c r="DM9" s="63"/>
      <c r="DN9" s="63"/>
      <c r="DO9" s="63"/>
      <c r="DP9" s="63"/>
      <c r="DQ9" s="63"/>
      <c r="DR9" s="63"/>
      <c r="DS9" s="63"/>
      <c r="DT9" s="63"/>
      <c r="DU9" s="63"/>
      <c r="DV9" s="63"/>
      <c r="DW9" s="63"/>
      <c r="DX9" s="63"/>
      <c r="DY9" s="63"/>
      <c r="DZ9" s="63"/>
      <c r="EA9" s="63"/>
      <c r="EB9" s="63"/>
      <c r="EC9" s="63"/>
      <c r="ED9" s="63"/>
      <c r="EE9" s="63"/>
      <c r="EF9" s="63"/>
      <c r="EG9" s="63"/>
      <c r="EH9" s="63"/>
      <c r="EI9" s="63"/>
      <c r="EJ9" s="63"/>
      <c r="EK9" s="63"/>
      <c r="EL9" s="63"/>
      <c r="EM9" s="63"/>
      <c r="EN9" s="63"/>
      <c r="EO9" s="63"/>
      <c r="EP9" s="63"/>
      <c r="EQ9" s="63"/>
      <c r="ER9" s="63"/>
      <c r="ES9" s="63"/>
      <c r="ET9" s="63"/>
      <c r="EU9" s="63"/>
      <c r="EV9" s="63"/>
      <c r="EW9" s="63"/>
      <c r="EX9" s="63"/>
      <c r="EY9" s="63"/>
      <c r="EZ9" s="63"/>
      <c r="FA9" s="63"/>
      <c r="FB9" s="63"/>
      <c r="FC9" s="63"/>
      <c r="FD9" s="63"/>
      <c r="FE9" s="63"/>
      <c r="FF9" s="63"/>
      <c r="FG9" s="63"/>
      <c r="FH9" s="63"/>
      <c r="FI9" s="63"/>
      <c r="FJ9" s="63"/>
      <c r="FK9" s="63"/>
      <c r="FL9" s="63"/>
      <c r="FM9" s="63"/>
      <c r="FN9" s="63"/>
      <c r="FO9" s="63"/>
      <c r="FP9" s="63"/>
      <c r="FQ9" s="63"/>
      <c r="FR9" s="63"/>
      <c r="FS9" s="63"/>
      <c r="FT9" s="63"/>
      <c r="FU9" s="63"/>
      <c r="FV9" s="63"/>
      <c r="FW9" s="63"/>
      <c r="FX9" s="63"/>
      <c r="FY9" s="63"/>
      <c r="FZ9" s="63"/>
      <c r="GA9" s="63"/>
      <c r="GB9" s="63"/>
      <c r="GC9" s="63"/>
      <c r="GD9" s="63"/>
      <c r="GE9" s="63"/>
      <c r="GF9" s="63"/>
      <c r="GG9" s="63"/>
      <c r="GH9" s="63"/>
      <c r="GI9" s="63"/>
      <c r="GJ9" s="63"/>
      <c r="GK9" s="63"/>
      <c r="GL9" s="63"/>
      <c r="GM9" s="63"/>
      <c r="GN9" s="63"/>
      <c r="GO9" s="63"/>
      <c r="GP9" s="63"/>
      <c r="GQ9" s="63"/>
      <c r="GR9" s="63"/>
      <c r="GS9" s="63"/>
      <c r="GT9" s="63"/>
      <c r="GU9" s="63"/>
      <c r="GV9" s="63"/>
      <c r="GW9" s="63"/>
      <c r="GX9" s="63"/>
      <c r="GY9" s="63"/>
      <c r="GZ9" s="63"/>
      <c r="HA9" s="63"/>
      <c r="HB9" s="63"/>
      <c r="HC9" s="63"/>
      <c r="HD9" s="63"/>
      <c r="HE9" s="63"/>
      <c r="HF9" s="63"/>
      <c r="HG9" s="63"/>
      <c r="HH9" s="63"/>
      <c r="HI9" s="63"/>
      <c r="HJ9" s="63"/>
      <c r="HK9" s="63"/>
      <c r="HL9" s="63"/>
      <c r="HM9" s="63"/>
      <c r="HN9" s="63"/>
      <c r="HO9" s="63"/>
      <c r="HP9" s="63"/>
      <c r="HQ9" s="63"/>
      <c r="HR9" s="63"/>
      <c r="HS9" s="63"/>
      <c r="HT9" s="63"/>
      <c r="HU9" s="63"/>
      <c r="HV9" s="63"/>
      <c r="HW9" s="63"/>
      <c r="HX9" s="63"/>
      <c r="HY9" s="63"/>
      <c r="HZ9" s="63"/>
      <c r="IA9" s="63"/>
      <c r="IB9" s="63"/>
      <c r="IC9" s="63"/>
      <c r="ID9" s="63"/>
      <c r="IE9" s="63"/>
      <c r="IF9" s="63"/>
      <c r="IG9" s="63"/>
      <c r="IH9" s="63"/>
      <c r="II9" s="63"/>
      <c r="IJ9" s="63"/>
      <c r="IK9" s="63"/>
      <c r="IL9" s="63"/>
      <c r="IM9" s="63"/>
      <c r="IN9" s="63"/>
      <c r="IO9" s="63"/>
      <c r="IP9" s="63"/>
      <c r="IQ9" s="63"/>
    </row>
    <row r="10" spans="1:251" s="64" customFormat="1" ht="15">
      <c r="A10" s="65" t="s">
        <v>37</v>
      </c>
      <c r="B10" s="65"/>
      <c r="C10" s="66"/>
      <c r="D10" s="67"/>
      <c r="E10" s="67"/>
      <c r="F10" s="68"/>
      <c r="G10" s="69" t="s">
        <v>38</v>
      </c>
      <c r="H10" s="70"/>
      <c r="I10" s="71"/>
      <c r="J10" s="71"/>
      <c r="K10" s="72"/>
      <c r="L10" s="63"/>
      <c r="M10" s="63"/>
      <c r="N10" s="73"/>
      <c r="O10" s="63"/>
      <c r="P10" s="63"/>
      <c r="Q10" s="63"/>
      <c r="R10" s="63"/>
      <c r="S10" s="63"/>
      <c r="T10" s="63"/>
      <c r="U10" s="63"/>
      <c r="V10" s="73"/>
      <c r="W10" s="63"/>
      <c r="X10" s="63"/>
      <c r="Y10" s="63"/>
      <c r="Z10" s="63"/>
      <c r="AA10" s="63"/>
      <c r="AB10" s="63"/>
      <c r="AC10" s="63"/>
      <c r="AD10" s="73"/>
      <c r="AE10" s="63"/>
      <c r="AF10" s="63"/>
      <c r="AG10" s="63"/>
      <c r="AH10" s="63"/>
      <c r="AI10" s="63"/>
      <c r="AJ10" s="63"/>
      <c r="AK10" s="63"/>
      <c r="AL10" s="73"/>
      <c r="AM10" s="63"/>
      <c r="AN10" s="63"/>
      <c r="AO10" s="63"/>
      <c r="AP10" s="63"/>
      <c r="AQ10" s="63"/>
      <c r="AR10" s="63"/>
      <c r="AS10" s="63"/>
      <c r="AT10" s="73"/>
      <c r="AU10" s="63"/>
      <c r="AV10" s="63"/>
      <c r="AW10" s="63"/>
      <c r="AX10" s="63"/>
      <c r="AY10" s="63"/>
      <c r="AZ10" s="63"/>
      <c r="BA10" s="63"/>
      <c r="BB10" s="73"/>
      <c r="BC10" s="63"/>
      <c r="BD10" s="63"/>
      <c r="BE10" s="63"/>
      <c r="BF10" s="63"/>
      <c r="BG10" s="63"/>
      <c r="BH10" s="63"/>
      <c r="BI10" s="63"/>
      <c r="BJ10" s="73"/>
      <c r="BK10" s="63"/>
      <c r="BL10" s="63"/>
      <c r="BM10" s="63"/>
      <c r="BN10" s="63"/>
      <c r="BO10" s="63"/>
      <c r="BP10" s="63"/>
      <c r="BQ10" s="63"/>
      <c r="BR10" s="73"/>
      <c r="BS10" s="63"/>
      <c r="BT10" s="63"/>
      <c r="BU10" s="63"/>
      <c r="BV10" s="63"/>
      <c r="BW10" s="63"/>
      <c r="BX10" s="63"/>
      <c r="BY10" s="63"/>
      <c r="BZ10" s="73"/>
      <c r="CA10" s="63"/>
      <c r="CB10" s="63"/>
      <c r="CC10" s="63"/>
      <c r="CD10" s="63"/>
      <c r="CE10" s="63"/>
      <c r="CF10" s="63"/>
      <c r="CG10" s="63"/>
      <c r="CH10" s="73"/>
      <c r="CI10" s="63"/>
      <c r="CJ10" s="63"/>
      <c r="CK10" s="63"/>
      <c r="CL10" s="63"/>
      <c r="CM10" s="63"/>
      <c r="CN10" s="63"/>
      <c r="CO10" s="63"/>
      <c r="CP10" s="73"/>
      <c r="CQ10" s="63"/>
      <c r="CR10" s="63"/>
      <c r="CS10" s="63"/>
      <c r="CT10" s="63"/>
      <c r="CU10" s="63"/>
      <c r="CV10" s="63"/>
      <c r="CW10" s="63"/>
      <c r="CX10" s="73"/>
      <c r="CY10" s="63"/>
      <c r="CZ10" s="63"/>
      <c r="DA10" s="63"/>
      <c r="DB10" s="63"/>
      <c r="DC10" s="63"/>
      <c r="DD10" s="63"/>
      <c r="DE10" s="63"/>
      <c r="DF10" s="73"/>
      <c r="DG10" s="63"/>
      <c r="DH10" s="63"/>
      <c r="DI10" s="63"/>
      <c r="DJ10" s="63"/>
      <c r="DK10" s="63"/>
      <c r="DL10" s="63"/>
      <c r="DM10" s="63"/>
      <c r="DN10" s="73"/>
      <c r="DO10" s="63"/>
      <c r="DP10" s="63"/>
      <c r="DQ10" s="63"/>
      <c r="DR10" s="63"/>
      <c r="DS10" s="63"/>
      <c r="DT10" s="63"/>
      <c r="DU10" s="63"/>
      <c r="DV10" s="73"/>
      <c r="DW10" s="63"/>
      <c r="DX10" s="63"/>
      <c r="DY10" s="63"/>
      <c r="DZ10" s="63"/>
      <c r="EA10" s="63"/>
      <c r="EB10" s="63"/>
      <c r="EC10" s="63"/>
      <c r="ED10" s="73"/>
      <c r="EE10" s="63"/>
      <c r="EF10" s="63"/>
      <c r="EG10" s="63"/>
      <c r="EH10" s="63"/>
      <c r="EI10" s="63"/>
      <c r="EJ10" s="63"/>
      <c r="EK10" s="63"/>
      <c r="EL10" s="73"/>
      <c r="EM10" s="63"/>
      <c r="EN10" s="63"/>
      <c r="EO10" s="63"/>
      <c r="EP10" s="63"/>
      <c r="EQ10" s="63"/>
      <c r="ER10" s="63"/>
      <c r="ES10" s="63"/>
      <c r="ET10" s="73"/>
      <c r="EU10" s="63"/>
      <c r="EV10" s="63"/>
      <c r="EW10" s="63"/>
      <c r="EX10" s="63"/>
      <c r="EY10" s="63"/>
      <c r="EZ10" s="63"/>
      <c r="FA10" s="63"/>
      <c r="FB10" s="73"/>
      <c r="FC10" s="63"/>
      <c r="FD10" s="63"/>
      <c r="FE10" s="63"/>
      <c r="FF10" s="63"/>
      <c r="FG10" s="63"/>
      <c r="FH10" s="63"/>
      <c r="FI10" s="63"/>
      <c r="FJ10" s="73"/>
      <c r="FK10" s="63"/>
      <c r="FL10" s="63"/>
      <c r="FM10" s="63"/>
      <c r="FN10" s="63"/>
      <c r="FO10" s="63"/>
      <c r="FP10" s="63"/>
      <c r="FQ10" s="63"/>
      <c r="FR10" s="73"/>
      <c r="FS10" s="63"/>
      <c r="FT10" s="63"/>
      <c r="FU10" s="63"/>
      <c r="FV10" s="63"/>
      <c r="FW10" s="63"/>
      <c r="FX10" s="63"/>
      <c r="FY10" s="63"/>
      <c r="FZ10" s="73"/>
      <c r="GA10" s="63"/>
      <c r="GB10" s="63"/>
      <c r="GC10" s="63"/>
      <c r="GD10" s="63"/>
      <c r="GE10" s="63"/>
      <c r="GF10" s="63"/>
      <c r="GG10" s="63"/>
      <c r="GH10" s="73"/>
      <c r="GI10" s="63"/>
      <c r="GJ10" s="63"/>
      <c r="GK10" s="63"/>
      <c r="GL10" s="63"/>
      <c r="GM10" s="63"/>
      <c r="GN10" s="63"/>
      <c r="GO10" s="63"/>
      <c r="GP10" s="73"/>
      <c r="GQ10" s="63"/>
      <c r="GR10" s="63"/>
      <c r="GS10" s="63"/>
      <c r="GT10" s="63"/>
      <c r="GU10" s="63"/>
      <c r="GV10" s="63"/>
      <c r="GW10" s="63"/>
      <c r="GX10" s="73"/>
      <c r="GY10" s="63"/>
      <c r="GZ10" s="63"/>
      <c r="HA10" s="63"/>
      <c r="HB10" s="63"/>
      <c r="HC10" s="63"/>
      <c r="HD10" s="63"/>
      <c r="HE10" s="63"/>
      <c r="HF10" s="73"/>
      <c r="HG10" s="63"/>
      <c r="HH10" s="63"/>
      <c r="HI10" s="63"/>
      <c r="HJ10" s="63"/>
      <c r="HK10" s="63"/>
      <c r="HL10" s="63"/>
      <c r="HM10" s="63"/>
      <c r="HN10" s="73"/>
      <c r="HO10" s="63"/>
      <c r="HP10" s="63"/>
      <c r="HQ10" s="63"/>
      <c r="HR10" s="63"/>
      <c r="HS10" s="63"/>
      <c r="HT10" s="63"/>
      <c r="HU10" s="63"/>
      <c r="HV10" s="73"/>
      <c r="HW10" s="63"/>
      <c r="HX10" s="63"/>
      <c r="HY10" s="63"/>
      <c r="HZ10" s="63"/>
      <c r="IA10" s="63"/>
      <c r="IB10" s="63"/>
      <c r="IC10" s="63"/>
      <c r="ID10" s="73"/>
      <c r="IE10" s="63"/>
      <c r="IF10" s="63"/>
      <c r="IG10" s="63"/>
      <c r="IH10" s="63"/>
      <c r="II10" s="63"/>
      <c r="IJ10" s="63"/>
      <c r="IK10" s="63"/>
      <c r="IL10" s="73"/>
      <c r="IM10" s="63"/>
      <c r="IN10" s="63"/>
      <c r="IO10" s="63"/>
      <c r="IP10" s="63"/>
      <c r="IQ10" s="63"/>
    </row>
    <row r="11" spans="1:251" s="64" customFormat="1" ht="15">
      <c r="A11" s="65" t="s">
        <v>40</v>
      </c>
      <c r="B11" s="74"/>
      <c r="C11" s="75"/>
      <c r="D11" s="76"/>
      <c r="E11" s="77"/>
      <c r="F11" s="78"/>
      <c r="G11" s="79" t="s">
        <v>39</v>
      </c>
      <c r="H11" s="80"/>
      <c r="I11" s="81"/>
      <c r="J11" s="82"/>
      <c r="K11" s="83"/>
      <c r="L11" s="73"/>
      <c r="M11" s="63"/>
      <c r="N11" s="73"/>
      <c r="O11" s="73"/>
      <c r="P11" s="63"/>
      <c r="Q11" s="63"/>
      <c r="R11" s="73"/>
      <c r="S11" s="73"/>
      <c r="T11" s="63"/>
      <c r="U11" s="63"/>
      <c r="V11" s="73"/>
      <c r="W11" s="73"/>
      <c r="X11" s="63"/>
      <c r="Y11" s="63"/>
      <c r="Z11" s="73"/>
      <c r="AA11" s="73"/>
      <c r="AB11" s="63"/>
      <c r="AC11" s="63"/>
      <c r="AD11" s="73"/>
      <c r="AE11" s="73"/>
      <c r="AF11" s="63"/>
      <c r="AG11" s="63"/>
      <c r="AH11" s="73"/>
      <c r="AI11" s="73"/>
      <c r="AJ11" s="63"/>
      <c r="AK11" s="63"/>
      <c r="AL11" s="73"/>
      <c r="AM11" s="73"/>
      <c r="AN11" s="63"/>
      <c r="AO11" s="63"/>
      <c r="AP11" s="73"/>
      <c r="AQ11" s="73"/>
      <c r="AR11" s="63"/>
      <c r="AS11" s="63"/>
      <c r="AT11" s="73"/>
      <c r="AU11" s="73"/>
      <c r="AV11" s="63"/>
      <c r="AW11" s="63"/>
      <c r="AX11" s="73"/>
      <c r="AY11" s="73"/>
      <c r="AZ11" s="63"/>
      <c r="BA11" s="63"/>
      <c r="BB11" s="73"/>
      <c r="BC11" s="73"/>
      <c r="BD11" s="63"/>
      <c r="BE11" s="63"/>
      <c r="BF11" s="73"/>
      <c r="BG11" s="73"/>
      <c r="BH11" s="63"/>
      <c r="BI11" s="63"/>
      <c r="BJ11" s="73"/>
      <c r="BK11" s="73"/>
      <c r="BL11" s="63"/>
      <c r="BM11" s="63"/>
      <c r="BN11" s="73"/>
      <c r="BO11" s="73"/>
      <c r="BP11" s="63"/>
      <c r="BQ11" s="63"/>
      <c r="BR11" s="73"/>
      <c r="BS11" s="73"/>
      <c r="BT11" s="63"/>
      <c r="BU11" s="63"/>
      <c r="BV11" s="73"/>
      <c r="BW11" s="73"/>
      <c r="BX11" s="63"/>
      <c r="BY11" s="63"/>
      <c r="BZ11" s="73"/>
      <c r="CA11" s="73"/>
      <c r="CB11" s="63"/>
      <c r="CC11" s="63"/>
      <c r="CD11" s="73"/>
      <c r="CE11" s="73"/>
      <c r="CF11" s="63"/>
      <c r="CG11" s="63"/>
      <c r="CH11" s="73"/>
      <c r="CI11" s="73"/>
      <c r="CJ11" s="63"/>
      <c r="CK11" s="63"/>
      <c r="CL11" s="73"/>
      <c r="CM11" s="73"/>
      <c r="CN11" s="63"/>
      <c r="CO11" s="63"/>
      <c r="CP11" s="73"/>
      <c r="CQ11" s="73"/>
      <c r="CR11" s="63"/>
      <c r="CS11" s="63"/>
      <c r="CT11" s="73"/>
      <c r="CU11" s="73"/>
      <c r="CV11" s="63"/>
      <c r="CW11" s="63"/>
      <c r="CX11" s="73"/>
      <c r="CY11" s="73"/>
      <c r="CZ11" s="63"/>
      <c r="DA11" s="63"/>
      <c r="DB11" s="73"/>
      <c r="DC11" s="73"/>
      <c r="DD11" s="63"/>
      <c r="DE11" s="63"/>
      <c r="DF11" s="73"/>
      <c r="DG11" s="73"/>
      <c r="DH11" s="63"/>
      <c r="DI11" s="63"/>
      <c r="DJ11" s="73"/>
      <c r="DK11" s="73"/>
      <c r="DL11" s="63"/>
      <c r="DM11" s="63"/>
      <c r="DN11" s="73"/>
      <c r="DO11" s="73"/>
      <c r="DP11" s="63"/>
      <c r="DQ11" s="63"/>
      <c r="DR11" s="73"/>
      <c r="DS11" s="73"/>
      <c r="DT11" s="63"/>
      <c r="DU11" s="63"/>
      <c r="DV11" s="73"/>
      <c r="DW11" s="73"/>
      <c r="DX11" s="63"/>
      <c r="DY11" s="63"/>
      <c r="DZ11" s="73"/>
      <c r="EA11" s="73"/>
      <c r="EB11" s="63"/>
      <c r="EC11" s="63"/>
      <c r="ED11" s="73"/>
      <c r="EE11" s="73"/>
      <c r="EF11" s="63"/>
      <c r="EG11" s="63"/>
      <c r="EH11" s="73"/>
      <c r="EI11" s="73"/>
      <c r="EJ11" s="63"/>
      <c r="EK11" s="63"/>
      <c r="EL11" s="73"/>
      <c r="EM11" s="73"/>
      <c r="EN11" s="63"/>
      <c r="EO11" s="63"/>
      <c r="EP11" s="73"/>
      <c r="EQ11" s="73"/>
      <c r="ER11" s="63"/>
      <c r="ES11" s="63"/>
      <c r="ET11" s="73"/>
      <c r="EU11" s="73"/>
      <c r="EV11" s="63"/>
      <c r="EW11" s="63"/>
      <c r="EX11" s="73"/>
      <c r="EY11" s="73"/>
      <c r="EZ11" s="63"/>
      <c r="FA11" s="63"/>
      <c r="FB11" s="73"/>
      <c r="FC11" s="73"/>
      <c r="FD11" s="63"/>
      <c r="FE11" s="63"/>
      <c r="FF11" s="73"/>
      <c r="FG11" s="73"/>
      <c r="FH11" s="63"/>
      <c r="FI11" s="63"/>
      <c r="FJ11" s="73"/>
      <c r="FK11" s="73"/>
      <c r="FL11" s="63"/>
      <c r="FM11" s="63"/>
      <c r="FN11" s="73"/>
      <c r="FO11" s="73"/>
      <c r="FP11" s="63"/>
      <c r="FQ11" s="63"/>
      <c r="FR11" s="73"/>
      <c r="FS11" s="73"/>
      <c r="FT11" s="63"/>
      <c r="FU11" s="63"/>
      <c r="FV11" s="73"/>
      <c r="FW11" s="73"/>
      <c r="FX11" s="63"/>
      <c r="FY11" s="63"/>
      <c r="FZ11" s="73"/>
      <c r="GA11" s="73"/>
      <c r="GB11" s="63"/>
      <c r="GC11" s="63"/>
      <c r="GD11" s="73"/>
      <c r="GE11" s="73"/>
      <c r="GF11" s="63"/>
      <c r="GG11" s="63"/>
      <c r="GH11" s="73"/>
      <c r="GI11" s="73"/>
      <c r="GJ11" s="63"/>
      <c r="GK11" s="63"/>
      <c r="GL11" s="73"/>
      <c r="GM11" s="73"/>
      <c r="GN11" s="63"/>
      <c r="GO11" s="63"/>
      <c r="GP11" s="73"/>
      <c r="GQ11" s="73"/>
      <c r="GR11" s="63"/>
      <c r="GS11" s="63"/>
      <c r="GT11" s="73"/>
      <c r="GU11" s="73"/>
      <c r="GV11" s="63"/>
      <c r="GW11" s="63"/>
      <c r="GX11" s="73"/>
      <c r="GY11" s="73"/>
      <c r="GZ11" s="63"/>
      <c r="HA11" s="63"/>
      <c r="HB11" s="73"/>
      <c r="HC11" s="73"/>
      <c r="HD11" s="63"/>
      <c r="HE11" s="63"/>
      <c r="HF11" s="73"/>
      <c r="HG11" s="73"/>
      <c r="HH11" s="63"/>
      <c r="HI11" s="63"/>
      <c r="HJ11" s="73"/>
      <c r="HK11" s="73"/>
      <c r="HL11" s="63"/>
      <c r="HM11" s="63"/>
      <c r="HN11" s="73"/>
      <c r="HO11" s="73"/>
      <c r="HP11" s="63"/>
      <c r="HQ11" s="63"/>
      <c r="HR11" s="73"/>
      <c r="HS11" s="73"/>
      <c r="HT11" s="63"/>
      <c r="HU11" s="63"/>
      <c r="HV11" s="73"/>
      <c r="HW11" s="73"/>
      <c r="HX11" s="63"/>
      <c r="HY11" s="63"/>
      <c r="HZ11" s="73"/>
      <c r="IA11" s="73"/>
      <c r="IB11" s="63"/>
      <c r="IC11" s="63"/>
      <c r="ID11" s="73"/>
      <c r="IE11" s="73"/>
      <c r="IF11" s="63"/>
      <c r="IG11" s="63"/>
      <c r="IH11" s="73"/>
      <c r="II11" s="73"/>
      <c r="IJ11" s="63"/>
      <c r="IK11" s="63"/>
      <c r="IL11" s="73"/>
      <c r="IM11" s="73"/>
      <c r="IN11" s="63"/>
      <c r="IO11" s="63"/>
      <c r="IP11" s="73"/>
      <c r="IQ11" s="73"/>
    </row>
    <row r="12" spans="1:11" s="64" customFormat="1" ht="12.75">
      <c r="A12" s="84" t="s">
        <v>3</v>
      </c>
      <c r="B12" s="85"/>
      <c r="C12" s="84" t="s">
        <v>4</v>
      </c>
      <c r="D12" s="86" t="s">
        <v>5</v>
      </c>
      <c r="E12" s="84" t="s">
        <v>6</v>
      </c>
      <c r="F12" s="87" t="s">
        <v>7</v>
      </c>
      <c r="G12" s="88"/>
      <c r="H12" s="89" t="s">
        <v>8</v>
      </c>
      <c r="I12" s="90" t="s">
        <v>32</v>
      </c>
      <c r="J12" s="91"/>
      <c r="K12" s="92" t="s">
        <v>8</v>
      </c>
    </row>
    <row r="13" spans="1:11" s="64" customFormat="1" ht="12.75">
      <c r="A13" s="93"/>
      <c r="B13" s="94"/>
      <c r="C13" s="93"/>
      <c r="D13" s="95"/>
      <c r="E13" s="93"/>
      <c r="F13" s="96" t="s">
        <v>9</v>
      </c>
      <c r="G13" s="96" t="s">
        <v>10</v>
      </c>
      <c r="H13" s="97"/>
      <c r="I13" s="98" t="s">
        <v>9</v>
      </c>
      <c r="J13" s="98" t="s">
        <v>10</v>
      </c>
      <c r="K13" s="92"/>
    </row>
    <row r="14" spans="1:11" ht="12.75">
      <c r="A14" s="99" t="s">
        <v>11</v>
      </c>
      <c r="B14" s="100"/>
      <c r="C14" s="101"/>
      <c r="D14" s="102"/>
      <c r="E14" s="103"/>
      <c r="F14" s="104"/>
      <c r="G14" s="104"/>
      <c r="H14" s="105"/>
      <c r="I14" s="106"/>
      <c r="J14" s="106"/>
      <c r="K14" s="107"/>
    </row>
    <row r="15" spans="1:11" ht="12.75">
      <c r="A15" s="99"/>
      <c r="B15" s="100" t="s">
        <v>56</v>
      </c>
      <c r="C15" s="101" t="s">
        <v>63</v>
      </c>
      <c r="D15" s="102"/>
      <c r="E15" s="103"/>
      <c r="F15" s="104"/>
      <c r="G15" s="104"/>
      <c r="H15" s="105"/>
      <c r="I15" s="106"/>
      <c r="J15" s="106"/>
      <c r="K15" s="107"/>
    </row>
    <row r="16" spans="1:11" s="46" customFormat="1" ht="12.75">
      <c r="A16" s="108"/>
      <c r="B16" s="109" t="s">
        <v>29</v>
      </c>
      <c r="C16" s="110" t="s">
        <v>12</v>
      </c>
      <c r="D16" s="111"/>
      <c r="E16" s="112"/>
      <c r="F16" s="113"/>
      <c r="G16" s="113"/>
      <c r="H16" s="114"/>
      <c r="I16" s="115"/>
      <c r="J16" s="115"/>
      <c r="K16" s="116"/>
    </row>
    <row r="17" spans="1:11" s="46" customFormat="1" ht="12.75">
      <c r="A17" s="21"/>
      <c r="B17" s="117">
        <v>1</v>
      </c>
      <c r="C17" s="118" t="s">
        <v>16</v>
      </c>
      <c r="D17" s="119"/>
      <c r="E17" s="120"/>
      <c r="F17" s="121"/>
      <c r="G17" s="121"/>
      <c r="H17" s="122"/>
      <c r="I17" s="123"/>
      <c r="J17" s="124"/>
      <c r="K17" s="125"/>
    </row>
    <row r="18" spans="1:11" s="132" customFormat="1" ht="38.25">
      <c r="A18" s="126"/>
      <c r="B18" s="127" t="s">
        <v>0</v>
      </c>
      <c r="C18" s="127" t="s">
        <v>58</v>
      </c>
      <c r="D18" s="3">
        <v>17</v>
      </c>
      <c r="E18" s="6" t="s">
        <v>14</v>
      </c>
      <c r="F18" s="12"/>
      <c r="G18" s="12"/>
      <c r="H18" s="128">
        <f aca="true" t="shared" si="0" ref="H18:H23">SUM(F18,G18)*D18</f>
        <v>0</v>
      </c>
      <c r="I18" s="129">
        <f aca="true" t="shared" si="1" ref="I18:J23">TRUNC(F18*(1+$K$4),2)</f>
        <v>0</v>
      </c>
      <c r="J18" s="130">
        <f t="shared" si="1"/>
        <v>0</v>
      </c>
      <c r="K18" s="131">
        <f aca="true" t="shared" si="2" ref="K18:K25">SUM(I18:J18)*D18</f>
        <v>0</v>
      </c>
    </row>
    <row r="19" spans="1:11" s="46" customFormat="1" ht="12.75">
      <c r="A19" s="126"/>
      <c r="B19" s="127" t="s">
        <v>1</v>
      </c>
      <c r="C19" s="127" t="s">
        <v>48</v>
      </c>
      <c r="D19" s="3">
        <f>D18</f>
        <v>17</v>
      </c>
      <c r="E19" s="6" t="s">
        <v>14</v>
      </c>
      <c r="F19" s="12"/>
      <c r="G19" s="12"/>
      <c r="H19" s="128">
        <f t="shared" si="0"/>
        <v>0</v>
      </c>
      <c r="I19" s="133">
        <f t="shared" si="1"/>
        <v>0</v>
      </c>
      <c r="J19" s="134">
        <f t="shared" si="1"/>
        <v>0</v>
      </c>
      <c r="K19" s="135">
        <f t="shared" si="2"/>
        <v>0</v>
      </c>
    </row>
    <row r="20" spans="1:12" s="46" customFormat="1" ht="25.5">
      <c r="A20" s="126"/>
      <c r="B20" s="127" t="s">
        <v>20</v>
      </c>
      <c r="C20" s="127" t="s">
        <v>49</v>
      </c>
      <c r="D20" s="3">
        <v>7.6</v>
      </c>
      <c r="E20" s="6" t="s">
        <v>14</v>
      </c>
      <c r="F20" s="13"/>
      <c r="G20" s="13"/>
      <c r="H20" s="136">
        <f t="shared" si="0"/>
        <v>0</v>
      </c>
      <c r="I20" s="133">
        <f t="shared" si="1"/>
        <v>0</v>
      </c>
      <c r="J20" s="134">
        <f t="shared" si="1"/>
        <v>0</v>
      </c>
      <c r="K20" s="135">
        <f t="shared" si="2"/>
        <v>0</v>
      </c>
      <c r="L20" s="137"/>
    </row>
    <row r="21" spans="1:11" s="46" customFormat="1" ht="12.75">
      <c r="A21" s="126"/>
      <c r="B21" s="127" t="s">
        <v>21</v>
      </c>
      <c r="C21" s="127" t="s">
        <v>61</v>
      </c>
      <c r="D21" s="3">
        <v>9.4</v>
      </c>
      <c r="E21" s="6" t="s">
        <v>14</v>
      </c>
      <c r="F21" s="13"/>
      <c r="G21" s="13"/>
      <c r="H21" s="136">
        <f t="shared" si="0"/>
        <v>0</v>
      </c>
      <c r="I21" s="133">
        <f t="shared" si="1"/>
        <v>0</v>
      </c>
      <c r="J21" s="134">
        <f t="shared" si="1"/>
        <v>0</v>
      </c>
      <c r="K21" s="135">
        <f t="shared" si="2"/>
        <v>0</v>
      </c>
    </row>
    <row r="22" spans="1:11" s="142" customFormat="1" ht="25.5">
      <c r="A22" s="126"/>
      <c r="B22" s="127" t="s">
        <v>22</v>
      </c>
      <c r="C22" s="138" t="s">
        <v>46</v>
      </c>
      <c r="D22" s="139">
        <v>1</v>
      </c>
      <c r="E22" s="140" t="s">
        <v>47</v>
      </c>
      <c r="F22" s="14"/>
      <c r="G22" s="14"/>
      <c r="H22" s="141">
        <f t="shared" si="0"/>
        <v>0</v>
      </c>
      <c r="I22" s="133">
        <f t="shared" si="1"/>
        <v>0</v>
      </c>
      <c r="J22" s="134">
        <f t="shared" si="1"/>
        <v>0</v>
      </c>
      <c r="K22" s="135">
        <f t="shared" si="2"/>
        <v>0</v>
      </c>
    </row>
    <row r="23" spans="1:11" s="142" customFormat="1" ht="38.25">
      <c r="A23" s="126"/>
      <c r="B23" s="143" t="s">
        <v>23</v>
      </c>
      <c r="C23" s="138" t="s">
        <v>50</v>
      </c>
      <c r="D23" s="139">
        <v>1</v>
      </c>
      <c r="E23" s="140" t="s">
        <v>47</v>
      </c>
      <c r="F23" s="14"/>
      <c r="G23" s="14"/>
      <c r="H23" s="141">
        <f t="shared" si="0"/>
        <v>0</v>
      </c>
      <c r="I23" s="133">
        <f t="shared" si="1"/>
        <v>0</v>
      </c>
      <c r="J23" s="134">
        <f t="shared" si="1"/>
        <v>0</v>
      </c>
      <c r="K23" s="135">
        <f t="shared" si="2"/>
        <v>0</v>
      </c>
    </row>
    <row r="24" spans="1:11" s="49" customFormat="1" ht="12.75">
      <c r="A24" s="7"/>
      <c r="B24" s="144">
        <v>2</v>
      </c>
      <c r="C24" s="7" t="s">
        <v>59</v>
      </c>
      <c r="D24" s="7"/>
      <c r="E24" s="7"/>
      <c r="F24" s="228"/>
      <c r="G24" s="228"/>
      <c r="H24" s="37"/>
      <c r="I24" s="133"/>
      <c r="J24" s="134"/>
      <c r="K24" s="145"/>
    </row>
    <row r="25" spans="1:11" s="132" customFormat="1" ht="12.75">
      <c r="A25" s="146"/>
      <c r="B25" s="127" t="s">
        <v>70</v>
      </c>
      <c r="C25" s="11" t="s">
        <v>65</v>
      </c>
      <c r="D25" s="8">
        <v>14.6</v>
      </c>
      <c r="E25" s="26" t="s">
        <v>14</v>
      </c>
      <c r="F25" s="18" t="s">
        <v>45</v>
      </c>
      <c r="G25" s="13"/>
      <c r="H25" s="38">
        <f>SUM(F25,G25)*D25</f>
        <v>0</v>
      </c>
      <c r="I25" s="129" t="s">
        <v>17</v>
      </c>
      <c r="J25" s="130">
        <f>TRUNC(G25*(1+$K$4),2)</f>
        <v>0</v>
      </c>
      <c r="K25" s="131">
        <f t="shared" si="2"/>
        <v>0</v>
      </c>
    </row>
    <row r="26" spans="1:11" s="49" customFormat="1" ht="12.75">
      <c r="A26" s="7"/>
      <c r="B26" s="144">
        <v>3</v>
      </c>
      <c r="C26" s="7" t="s">
        <v>77</v>
      </c>
      <c r="D26" s="7"/>
      <c r="E26" s="7"/>
      <c r="F26" s="228"/>
      <c r="G26" s="228"/>
      <c r="H26" s="37"/>
      <c r="I26" s="133"/>
      <c r="J26" s="134"/>
      <c r="K26" s="145"/>
    </row>
    <row r="27" spans="1:125" s="49" customFormat="1" ht="12.75">
      <c r="A27" s="147"/>
      <c r="B27" s="148" t="s">
        <v>25</v>
      </c>
      <c r="C27" s="2" t="s">
        <v>167</v>
      </c>
      <c r="D27" s="8">
        <v>15</v>
      </c>
      <c r="E27" s="26" t="s">
        <v>14</v>
      </c>
      <c r="F27" s="12"/>
      <c r="G27" s="43"/>
      <c r="H27" s="149">
        <f>SUM(F27,G27)*D27</f>
        <v>0</v>
      </c>
      <c r="I27" s="133">
        <f>TRUNC(F27*(1+$K$4),2)</f>
        <v>0</v>
      </c>
      <c r="J27" s="134">
        <f>TRUNC(G27*(1+$K$4),2)</f>
        <v>0</v>
      </c>
      <c r="K27" s="145">
        <f>SUM(I27:J27)*D27</f>
        <v>0</v>
      </c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4"/>
      <c r="AN27" s="64"/>
      <c r="AO27" s="64"/>
      <c r="AP27" s="64"/>
      <c r="AQ27" s="64"/>
      <c r="AR27" s="64"/>
      <c r="AS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4"/>
      <c r="BF27" s="64"/>
      <c r="BG27" s="64"/>
      <c r="BH27" s="64"/>
      <c r="BI27" s="64"/>
      <c r="BJ27" s="64"/>
      <c r="BK27" s="64"/>
      <c r="BL27" s="64"/>
      <c r="BM27" s="64"/>
      <c r="BN27" s="64"/>
      <c r="BO27" s="64"/>
      <c r="BP27" s="64"/>
      <c r="BQ27" s="64"/>
      <c r="BR27" s="64"/>
      <c r="BS27" s="64"/>
      <c r="BT27" s="64"/>
      <c r="BU27" s="64"/>
      <c r="BV27" s="64"/>
      <c r="BW27" s="64"/>
      <c r="BX27" s="64"/>
      <c r="BY27" s="64"/>
      <c r="BZ27" s="64"/>
      <c r="CA27" s="64"/>
      <c r="CB27" s="64"/>
      <c r="CC27" s="64"/>
      <c r="CD27" s="64"/>
      <c r="CE27" s="64"/>
      <c r="CF27" s="64"/>
      <c r="CG27" s="64"/>
      <c r="CH27" s="64"/>
      <c r="CI27" s="64"/>
      <c r="CJ27" s="64"/>
      <c r="CK27" s="64"/>
      <c r="CL27" s="64"/>
      <c r="CM27" s="64"/>
      <c r="CN27" s="64"/>
      <c r="CO27" s="64"/>
      <c r="CP27" s="64"/>
      <c r="CQ27" s="64"/>
      <c r="CR27" s="64"/>
      <c r="CS27" s="64"/>
      <c r="CT27" s="64"/>
      <c r="CU27" s="64"/>
      <c r="CV27" s="64"/>
      <c r="CW27" s="64"/>
      <c r="CX27" s="64"/>
      <c r="CY27" s="64"/>
      <c r="CZ27" s="64"/>
      <c r="DA27" s="64"/>
      <c r="DB27" s="64"/>
      <c r="DC27" s="64"/>
      <c r="DD27" s="64"/>
      <c r="DE27" s="64"/>
      <c r="DF27" s="64"/>
      <c r="DG27" s="64"/>
      <c r="DH27" s="64"/>
      <c r="DI27" s="64"/>
      <c r="DJ27" s="64"/>
      <c r="DK27" s="64"/>
      <c r="DL27" s="64"/>
      <c r="DM27" s="64"/>
      <c r="DN27" s="64"/>
      <c r="DO27" s="64"/>
      <c r="DP27" s="64"/>
      <c r="DQ27" s="64"/>
      <c r="DR27" s="64"/>
      <c r="DS27" s="64"/>
      <c r="DT27" s="64"/>
      <c r="DU27" s="64"/>
    </row>
    <row r="28" spans="1:125" s="49" customFormat="1" ht="12.75">
      <c r="A28" s="147"/>
      <c r="B28" s="25" t="s">
        <v>71</v>
      </c>
      <c r="C28" s="150" t="s">
        <v>168</v>
      </c>
      <c r="D28" s="3">
        <v>200</v>
      </c>
      <c r="E28" s="4" t="s">
        <v>14</v>
      </c>
      <c r="F28" s="12"/>
      <c r="G28" s="12"/>
      <c r="H28" s="149">
        <f>(F28+G28)*D28</f>
        <v>0</v>
      </c>
      <c r="I28" s="133">
        <f>TRUNC(F28*(1+$K$4),2)</f>
        <v>0</v>
      </c>
      <c r="J28" s="134">
        <f>TRUNC(G28*(1+$K$4),2)</f>
        <v>0</v>
      </c>
      <c r="K28" s="145">
        <f>SUM(I28:J28)*D28</f>
        <v>0</v>
      </c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/>
      <c r="BG28" s="64"/>
      <c r="BH28" s="64"/>
      <c r="BI28" s="64"/>
      <c r="BJ28" s="64"/>
      <c r="BK28" s="64"/>
      <c r="BL28" s="64"/>
      <c r="BM28" s="64"/>
      <c r="BN28" s="64"/>
      <c r="BO28" s="64"/>
      <c r="BP28" s="64"/>
      <c r="BQ28" s="64"/>
      <c r="BR28" s="64"/>
      <c r="BS28" s="64"/>
      <c r="BT28" s="64"/>
      <c r="BU28" s="64"/>
      <c r="BV28" s="64"/>
      <c r="BW28" s="64"/>
      <c r="BX28" s="64"/>
      <c r="BY28" s="64"/>
      <c r="BZ28" s="64"/>
      <c r="CA28" s="64"/>
      <c r="CB28" s="64"/>
      <c r="CC28" s="64"/>
      <c r="CD28" s="64"/>
      <c r="CE28" s="64"/>
      <c r="CF28" s="64"/>
      <c r="CG28" s="64"/>
      <c r="CH28" s="64"/>
      <c r="CI28" s="64"/>
      <c r="CJ28" s="64"/>
      <c r="CK28" s="64"/>
      <c r="CL28" s="64"/>
      <c r="CM28" s="64"/>
      <c r="CN28" s="64"/>
      <c r="CO28" s="64"/>
      <c r="CP28" s="64"/>
      <c r="CQ28" s="64"/>
      <c r="CR28" s="64"/>
      <c r="CS28" s="64"/>
      <c r="CT28" s="64"/>
      <c r="CU28" s="64"/>
      <c r="CV28" s="64"/>
      <c r="CW28" s="64"/>
      <c r="CX28" s="64"/>
      <c r="CY28" s="64"/>
      <c r="CZ28" s="64"/>
      <c r="DA28" s="64"/>
      <c r="DB28" s="64"/>
      <c r="DC28" s="64"/>
      <c r="DD28" s="64"/>
      <c r="DE28" s="64"/>
      <c r="DF28" s="64"/>
      <c r="DG28" s="64"/>
      <c r="DH28" s="64"/>
      <c r="DI28" s="64"/>
      <c r="DJ28" s="64"/>
      <c r="DK28" s="64"/>
      <c r="DL28" s="64"/>
      <c r="DM28" s="64"/>
      <c r="DN28" s="64"/>
      <c r="DO28" s="64"/>
      <c r="DP28" s="64"/>
      <c r="DQ28" s="64"/>
      <c r="DR28" s="64"/>
      <c r="DS28" s="64"/>
      <c r="DT28" s="64"/>
      <c r="DU28" s="64"/>
    </row>
    <row r="29" spans="1:11" s="132" customFormat="1" ht="12.75">
      <c r="A29" s="151"/>
      <c r="B29" s="152">
        <v>4</v>
      </c>
      <c r="C29" s="153" t="s">
        <v>19</v>
      </c>
      <c r="D29" s="154"/>
      <c r="E29" s="26"/>
      <c r="F29" s="12"/>
      <c r="G29" s="12"/>
      <c r="H29" s="149"/>
      <c r="I29" s="133"/>
      <c r="J29" s="134"/>
      <c r="K29" s="145"/>
    </row>
    <row r="30" spans="1:11" s="132" customFormat="1" ht="12.75">
      <c r="A30" s="151"/>
      <c r="B30" s="143" t="s">
        <v>72</v>
      </c>
      <c r="C30" s="150" t="s">
        <v>15</v>
      </c>
      <c r="D30" s="154"/>
      <c r="E30" s="26"/>
      <c r="F30" s="229"/>
      <c r="G30" s="229"/>
      <c r="H30" s="155"/>
      <c r="I30" s="133"/>
      <c r="J30" s="134"/>
      <c r="K30" s="145"/>
    </row>
    <row r="31" spans="1:11" s="49" customFormat="1" ht="38.25">
      <c r="A31" s="24"/>
      <c r="B31" s="25" t="s">
        <v>169</v>
      </c>
      <c r="C31" s="2" t="s">
        <v>60</v>
      </c>
      <c r="D31" s="8">
        <v>10</v>
      </c>
      <c r="E31" s="26" t="s">
        <v>47</v>
      </c>
      <c r="F31" s="27"/>
      <c r="G31" s="27"/>
      <c r="H31" s="39">
        <f>SUM(F31,G31)*D31</f>
        <v>0</v>
      </c>
      <c r="I31" s="133">
        <f aca="true" t="shared" si="3" ref="I31:J33">TRUNC(F31*(1+$K$4),2)</f>
        <v>0</v>
      </c>
      <c r="J31" s="134">
        <f t="shared" si="3"/>
        <v>0</v>
      </c>
      <c r="K31" s="145">
        <f>SUM(I31:J31)*D31</f>
        <v>0</v>
      </c>
    </row>
    <row r="32" spans="1:11" s="158" customFormat="1" ht="38.25">
      <c r="A32" s="21"/>
      <c r="B32" s="157" t="s">
        <v>170</v>
      </c>
      <c r="C32" s="22" t="s">
        <v>67</v>
      </c>
      <c r="D32" s="139">
        <v>1</v>
      </c>
      <c r="E32" s="23" t="s">
        <v>47</v>
      </c>
      <c r="F32" s="27"/>
      <c r="G32" s="27"/>
      <c r="H32" s="39">
        <f>SUM(F32,G32)*D32</f>
        <v>0</v>
      </c>
      <c r="I32" s="133">
        <f t="shared" si="3"/>
        <v>0</v>
      </c>
      <c r="J32" s="134">
        <f t="shared" si="3"/>
        <v>0</v>
      </c>
      <c r="K32" s="135">
        <f>SUM(I32:J32)*D32</f>
        <v>0</v>
      </c>
    </row>
    <row r="33" spans="1:11" s="158" customFormat="1" ht="53.25" customHeight="1">
      <c r="A33" s="21"/>
      <c r="B33" s="157" t="s">
        <v>171</v>
      </c>
      <c r="C33" s="22" t="s">
        <v>69</v>
      </c>
      <c r="D33" s="139">
        <v>1</v>
      </c>
      <c r="E33" s="23" t="s">
        <v>47</v>
      </c>
      <c r="F33" s="27"/>
      <c r="G33" s="27"/>
      <c r="H33" s="39">
        <f>SUM(F33,G33)*D33</f>
        <v>0</v>
      </c>
      <c r="I33" s="133">
        <f t="shared" si="3"/>
        <v>0</v>
      </c>
      <c r="J33" s="134">
        <f t="shared" si="3"/>
        <v>0</v>
      </c>
      <c r="K33" s="135">
        <f>SUM(I33:J33)*D33</f>
        <v>0</v>
      </c>
    </row>
    <row r="34" spans="1:11" s="142" customFormat="1" ht="12.75">
      <c r="A34" s="5"/>
      <c r="B34" s="152">
        <v>5</v>
      </c>
      <c r="C34" s="9" t="s">
        <v>18</v>
      </c>
      <c r="D34" s="10"/>
      <c r="E34" s="4"/>
      <c r="F34" s="230"/>
      <c r="G34" s="231"/>
      <c r="H34" s="40"/>
      <c r="I34" s="133"/>
      <c r="J34" s="134"/>
      <c r="K34" s="145"/>
    </row>
    <row r="35" spans="1:11" s="49" customFormat="1" ht="12.75">
      <c r="A35" s="1"/>
      <c r="B35" s="143" t="s">
        <v>27</v>
      </c>
      <c r="C35" s="2" t="s">
        <v>51</v>
      </c>
      <c r="D35" s="3">
        <v>3</v>
      </c>
      <c r="E35" s="4" t="s">
        <v>47</v>
      </c>
      <c r="F35" s="17"/>
      <c r="G35" s="17"/>
      <c r="H35" s="41">
        <f>SUM(F35,G35)*D35</f>
        <v>0</v>
      </c>
      <c r="I35" s="133">
        <f>TRUNC(F35*(1+$K$4),2)</f>
        <v>0</v>
      </c>
      <c r="J35" s="134">
        <f>TRUNC(G35*(1+$K$4),2)</f>
        <v>0</v>
      </c>
      <c r="K35" s="145">
        <f>SUM(I35:J35)*D35</f>
        <v>0</v>
      </c>
    </row>
    <row r="36" spans="1:11" s="142" customFormat="1" ht="26.25" customHeight="1">
      <c r="A36" s="5"/>
      <c r="B36" s="143" t="s">
        <v>28</v>
      </c>
      <c r="C36" s="11" t="s">
        <v>52</v>
      </c>
      <c r="D36" s="3">
        <v>1</v>
      </c>
      <c r="E36" s="6" t="s">
        <v>47</v>
      </c>
      <c r="F36" s="18" t="s">
        <v>45</v>
      </c>
      <c r="G36" s="13"/>
      <c r="H36" s="41">
        <f>SUM(F36,G36)*D36</f>
        <v>0</v>
      </c>
      <c r="I36" s="133" t="s">
        <v>17</v>
      </c>
      <c r="J36" s="134">
        <f>TRUNC(G36*(1+$K$4),2)</f>
        <v>0</v>
      </c>
      <c r="K36" s="145">
        <f>SUM(I36:J36)*D36</f>
        <v>0</v>
      </c>
    </row>
    <row r="37" spans="1:11" s="142" customFormat="1" ht="12.75">
      <c r="A37" s="5"/>
      <c r="B37" s="143" t="s">
        <v>172</v>
      </c>
      <c r="C37" s="11" t="s">
        <v>75</v>
      </c>
      <c r="D37" s="3">
        <v>5</v>
      </c>
      <c r="E37" s="6" t="s">
        <v>47</v>
      </c>
      <c r="F37" s="18" t="s">
        <v>45</v>
      </c>
      <c r="G37" s="13"/>
      <c r="H37" s="41">
        <f>SUM(F37,G37)*D37</f>
        <v>0</v>
      </c>
      <c r="I37" s="133" t="s">
        <v>17</v>
      </c>
      <c r="J37" s="134">
        <f>TRUNC(G37*(1+$K$4),2)</f>
        <v>0</v>
      </c>
      <c r="K37" s="145">
        <f>SUM(I37:J37)*D37</f>
        <v>0</v>
      </c>
    </row>
    <row r="38" spans="1:11" s="142" customFormat="1" ht="12.75">
      <c r="A38" s="24"/>
      <c r="B38" s="152">
        <v>6</v>
      </c>
      <c r="C38" s="153" t="s">
        <v>31</v>
      </c>
      <c r="D38" s="159"/>
      <c r="E38" s="160"/>
      <c r="F38" s="19"/>
      <c r="G38" s="19"/>
      <c r="H38" s="37"/>
      <c r="I38" s="133"/>
      <c r="J38" s="134"/>
      <c r="K38" s="145"/>
    </row>
    <row r="39" spans="1:11" s="142" customFormat="1" ht="12.75">
      <c r="A39" s="24"/>
      <c r="B39" s="143" t="s">
        <v>173</v>
      </c>
      <c r="C39" s="161" t="s">
        <v>53</v>
      </c>
      <c r="D39" s="162">
        <v>50</v>
      </c>
      <c r="E39" s="4" t="s">
        <v>14</v>
      </c>
      <c r="F39" s="20"/>
      <c r="G39" s="13"/>
      <c r="H39" s="163">
        <f>SUM(F39,G39)*D39</f>
        <v>0</v>
      </c>
      <c r="I39" s="133">
        <f>TRUNC(F39*(1+$K$4),2)</f>
        <v>0</v>
      </c>
      <c r="J39" s="134">
        <f>TRUNC(G39*(1+$K$4),2)</f>
        <v>0</v>
      </c>
      <c r="K39" s="145">
        <f>SUM(I39:J39)*D39</f>
        <v>0</v>
      </c>
    </row>
    <row r="40" spans="1:11" s="142" customFormat="1" ht="12.75">
      <c r="A40" s="164"/>
      <c r="B40" s="143" t="s">
        <v>174</v>
      </c>
      <c r="C40" s="165" t="s">
        <v>54</v>
      </c>
      <c r="D40" s="166">
        <v>50</v>
      </c>
      <c r="E40" s="120" t="s">
        <v>14</v>
      </c>
      <c r="F40" s="20"/>
      <c r="G40" s="20"/>
      <c r="H40" s="167">
        <f>SUM(F40,G40)*D40</f>
        <v>0</v>
      </c>
      <c r="I40" s="133">
        <f>TRUNC(F40*(1+$K$4),2)</f>
        <v>0</v>
      </c>
      <c r="J40" s="134">
        <f>TRUNC(G40*(1+$K$4),2)</f>
        <v>0</v>
      </c>
      <c r="K40" s="145">
        <f>SUM(I40:J40)*D40</f>
        <v>0</v>
      </c>
    </row>
    <row r="41" spans="1:11" s="142" customFormat="1" ht="12.75">
      <c r="A41" s="168"/>
      <c r="B41" s="169"/>
      <c r="C41" s="170" t="s">
        <v>13</v>
      </c>
      <c r="D41" s="3"/>
      <c r="E41" s="171"/>
      <c r="F41" s="172">
        <f>SUMPRODUCT(D18:D40,F18:F40)</f>
        <v>0</v>
      </c>
      <c r="G41" s="172">
        <f>SUMPRODUCT(D18:D40,G18:G40)</f>
        <v>0</v>
      </c>
      <c r="H41" s="173">
        <f>SUM(H18:H40)</f>
        <v>0</v>
      </c>
      <c r="I41" s="174">
        <f>SUMPRODUCT(D18:D40,I18:I40)</f>
        <v>0</v>
      </c>
      <c r="J41" s="175">
        <f>SUMPRODUCT(D18:D40,J18:J40)</f>
        <v>0</v>
      </c>
      <c r="K41" s="176">
        <f>SUM(K18:K40)</f>
        <v>0</v>
      </c>
    </row>
    <row r="42" spans="1:11" s="179" customFormat="1" ht="25.5">
      <c r="A42" s="108"/>
      <c r="B42" s="109" t="s">
        <v>30</v>
      </c>
      <c r="C42" s="110" t="s">
        <v>78</v>
      </c>
      <c r="D42" s="111"/>
      <c r="E42" s="112"/>
      <c r="F42" s="113"/>
      <c r="G42" s="113"/>
      <c r="H42" s="177"/>
      <c r="I42" s="178"/>
      <c r="J42" s="115"/>
      <c r="K42" s="116"/>
    </row>
    <row r="43" spans="1:11" s="180" customFormat="1" ht="12.75">
      <c r="A43" s="7"/>
      <c r="B43" s="144">
        <v>1</v>
      </c>
      <c r="C43" s="7" t="s">
        <v>79</v>
      </c>
      <c r="D43" s="7"/>
      <c r="E43" s="7"/>
      <c r="F43" s="15"/>
      <c r="G43" s="15"/>
      <c r="H43" s="37"/>
      <c r="I43" s="133"/>
      <c r="J43" s="134"/>
      <c r="K43" s="145"/>
    </row>
    <row r="44" spans="1:11" s="180" customFormat="1" ht="38.25">
      <c r="A44" s="181"/>
      <c r="B44" s="182" t="s">
        <v>0</v>
      </c>
      <c r="C44" s="183" t="s">
        <v>80</v>
      </c>
      <c r="D44" s="184">
        <v>230</v>
      </c>
      <c r="E44" s="185" t="s">
        <v>81</v>
      </c>
      <c r="F44" s="27"/>
      <c r="G44" s="27"/>
      <c r="H44" s="186">
        <f>SUM(F44:G44)*D44</f>
        <v>0</v>
      </c>
      <c r="I44" s="187">
        <f>ROUND(F44*(1+$K$4),2)</f>
        <v>0</v>
      </c>
      <c r="J44" s="188">
        <f>ROUND(G44*(1+$K$4),2)</f>
        <v>0</v>
      </c>
      <c r="K44" s="189">
        <f>SUM(I44:J44)*D44</f>
        <v>0</v>
      </c>
    </row>
    <row r="45" spans="1:11" s="180" customFormat="1" ht="12.75">
      <c r="A45" s="21"/>
      <c r="B45" s="182" t="s">
        <v>1</v>
      </c>
      <c r="C45" s="190" t="s">
        <v>82</v>
      </c>
      <c r="D45" s="191">
        <v>32</v>
      </c>
      <c r="E45" s="140" t="s">
        <v>81</v>
      </c>
      <c r="F45" s="27"/>
      <c r="G45" s="27"/>
      <c r="H45" s="186">
        <f>(F45+G45)*D45</f>
        <v>0</v>
      </c>
      <c r="I45" s="187">
        <f aca="true" t="shared" si="4" ref="I45:J95">ROUND(F45*(1+$K$4),2)</f>
        <v>0</v>
      </c>
      <c r="J45" s="188">
        <f t="shared" si="4"/>
        <v>0</v>
      </c>
      <c r="K45" s="189">
        <f aca="true" t="shared" si="5" ref="K45:K96">SUM(I45:J45)*D45</f>
        <v>0</v>
      </c>
    </row>
    <row r="46" spans="1:11" s="192" customFormat="1" ht="51">
      <c r="A46" s="181"/>
      <c r="B46" s="182" t="s">
        <v>20</v>
      </c>
      <c r="C46" s="183" t="s">
        <v>83</v>
      </c>
      <c r="D46" s="184">
        <v>460</v>
      </c>
      <c r="E46" s="185" t="s">
        <v>81</v>
      </c>
      <c r="F46" s="27"/>
      <c r="G46" s="27"/>
      <c r="H46" s="186">
        <f>SUM(F46,G46)*D46</f>
        <v>0</v>
      </c>
      <c r="I46" s="187">
        <f t="shared" si="4"/>
        <v>0</v>
      </c>
      <c r="J46" s="188">
        <f t="shared" si="4"/>
        <v>0</v>
      </c>
      <c r="K46" s="189">
        <f t="shared" si="5"/>
        <v>0</v>
      </c>
    </row>
    <row r="47" spans="1:11" s="179" customFormat="1" ht="38.25">
      <c r="A47" s="181"/>
      <c r="B47" s="182" t="s">
        <v>21</v>
      </c>
      <c r="C47" s="183" t="s">
        <v>84</v>
      </c>
      <c r="D47" s="184">
        <v>3</v>
      </c>
      <c r="E47" s="185" t="s">
        <v>81</v>
      </c>
      <c r="F47" s="27"/>
      <c r="G47" s="27"/>
      <c r="H47" s="186">
        <f>SUM(F47,G47)*D47</f>
        <v>0</v>
      </c>
      <c r="I47" s="187">
        <f t="shared" si="4"/>
        <v>0</v>
      </c>
      <c r="J47" s="188">
        <f t="shared" si="4"/>
        <v>0</v>
      </c>
      <c r="K47" s="189">
        <f t="shared" si="5"/>
        <v>0</v>
      </c>
    </row>
    <row r="48" spans="1:81" s="180" customFormat="1" ht="76.5">
      <c r="A48" s="181"/>
      <c r="B48" s="182" t="s">
        <v>22</v>
      </c>
      <c r="C48" s="183" t="s">
        <v>85</v>
      </c>
      <c r="D48" s="184">
        <v>1</v>
      </c>
      <c r="E48" s="185" t="s">
        <v>86</v>
      </c>
      <c r="F48" s="156" t="s">
        <v>87</v>
      </c>
      <c r="G48" s="27"/>
      <c r="H48" s="186">
        <f>SUM(F48,G48)*D48</f>
        <v>0</v>
      </c>
      <c r="I48" s="193" t="s">
        <v>87</v>
      </c>
      <c r="J48" s="188">
        <f t="shared" si="4"/>
        <v>0</v>
      </c>
      <c r="K48" s="189">
        <f t="shared" si="5"/>
        <v>0</v>
      </c>
      <c r="L48" s="179"/>
      <c r="M48" s="179"/>
      <c r="N48" s="179"/>
      <c r="O48" s="179"/>
      <c r="P48" s="179"/>
      <c r="Q48" s="179"/>
      <c r="R48" s="179"/>
      <c r="S48" s="179"/>
      <c r="T48" s="179"/>
      <c r="U48" s="179"/>
      <c r="V48" s="179"/>
      <c r="W48" s="179"/>
      <c r="X48" s="179"/>
      <c r="Y48" s="179"/>
      <c r="Z48" s="179"/>
      <c r="AA48" s="179"/>
      <c r="AB48" s="179"/>
      <c r="AC48" s="179"/>
      <c r="AD48" s="179"/>
      <c r="AE48" s="179"/>
      <c r="AF48" s="179"/>
      <c r="AG48" s="179"/>
      <c r="AH48" s="179"/>
      <c r="AI48" s="179"/>
      <c r="AJ48" s="179"/>
      <c r="AK48" s="179"/>
      <c r="AL48" s="179"/>
      <c r="AM48" s="179"/>
      <c r="AN48" s="179"/>
      <c r="AO48" s="179"/>
      <c r="AP48" s="179"/>
      <c r="AQ48" s="179"/>
      <c r="AR48" s="179"/>
      <c r="AS48" s="179"/>
      <c r="AT48" s="179"/>
      <c r="AU48" s="179"/>
      <c r="AV48" s="179"/>
      <c r="AW48" s="179"/>
      <c r="AX48" s="179"/>
      <c r="AY48" s="179"/>
      <c r="AZ48" s="179"/>
      <c r="BA48" s="179"/>
      <c r="BB48" s="179"/>
      <c r="BC48" s="179"/>
      <c r="BD48" s="179"/>
      <c r="BE48" s="179"/>
      <c r="BF48" s="179"/>
      <c r="BG48" s="179"/>
      <c r="BH48" s="179"/>
      <c r="BI48" s="179"/>
      <c r="BJ48" s="179"/>
      <c r="BK48" s="179"/>
      <c r="BL48" s="179"/>
      <c r="BM48" s="179"/>
      <c r="BN48" s="179"/>
      <c r="BO48" s="179"/>
      <c r="BP48" s="179"/>
      <c r="BQ48" s="179"/>
      <c r="BR48" s="179"/>
      <c r="BS48" s="179"/>
      <c r="BT48" s="179"/>
      <c r="BU48" s="179"/>
      <c r="BV48" s="179"/>
      <c r="BW48" s="179"/>
      <c r="BX48" s="179"/>
      <c r="BY48" s="179"/>
      <c r="BZ48" s="179"/>
      <c r="CA48" s="179"/>
      <c r="CB48" s="179"/>
      <c r="CC48" s="179"/>
    </row>
    <row r="49" spans="1:81" s="194" customFormat="1" ht="12.75">
      <c r="A49" s="7"/>
      <c r="B49" s="144">
        <v>2</v>
      </c>
      <c r="C49" s="7" t="s">
        <v>55</v>
      </c>
      <c r="D49" s="7"/>
      <c r="E49" s="7"/>
      <c r="F49" s="15"/>
      <c r="G49" s="15"/>
      <c r="H49" s="16"/>
      <c r="I49" s="134"/>
      <c r="J49" s="134"/>
      <c r="K49" s="145"/>
      <c r="L49" s="179"/>
      <c r="M49" s="179"/>
      <c r="N49" s="179"/>
      <c r="O49" s="179"/>
      <c r="P49" s="179"/>
      <c r="Q49" s="179"/>
      <c r="R49" s="179"/>
      <c r="S49" s="179"/>
      <c r="T49" s="179"/>
      <c r="U49" s="179"/>
      <c r="V49" s="179"/>
      <c r="W49" s="179"/>
      <c r="X49" s="179"/>
      <c r="Y49" s="179"/>
      <c r="Z49" s="179"/>
      <c r="AA49" s="179"/>
      <c r="AB49" s="179"/>
      <c r="AC49" s="179"/>
      <c r="AD49" s="179"/>
      <c r="AE49" s="179"/>
      <c r="AF49" s="179"/>
      <c r="AG49" s="179"/>
      <c r="AH49" s="179"/>
      <c r="AI49" s="179"/>
      <c r="AJ49" s="179"/>
      <c r="AK49" s="179"/>
      <c r="AL49" s="179"/>
      <c r="AM49" s="179"/>
      <c r="AN49" s="179"/>
      <c r="AO49" s="179"/>
      <c r="AP49" s="179"/>
      <c r="AQ49" s="179"/>
      <c r="AR49" s="179"/>
      <c r="AS49" s="179"/>
      <c r="AT49" s="179"/>
      <c r="AU49" s="179"/>
      <c r="AV49" s="179"/>
      <c r="AW49" s="179"/>
      <c r="AX49" s="179"/>
      <c r="AY49" s="179"/>
      <c r="AZ49" s="179"/>
      <c r="BA49" s="179"/>
      <c r="BB49" s="179"/>
      <c r="BC49" s="179"/>
      <c r="BD49" s="179"/>
      <c r="BE49" s="179"/>
      <c r="BF49" s="179"/>
      <c r="BG49" s="179"/>
      <c r="BH49" s="179"/>
      <c r="BI49" s="179"/>
      <c r="BJ49" s="179"/>
      <c r="BK49" s="179"/>
      <c r="BL49" s="179"/>
      <c r="BM49" s="179"/>
      <c r="BN49" s="179"/>
      <c r="BO49" s="179"/>
      <c r="BP49" s="179"/>
      <c r="BQ49" s="179"/>
      <c r="BR49" s="179"/>
      <c r="BS49" s="179"/>
      <c r="BT49" s="179"/>
      <c r="BU49" s="179"/>
      <c r="BV49" s="179"/>
      <c r="BW49" s="179"/>
      <c r="BX49" s="179"/>
      <c r="BY49" s="179"/>
      <c r="BZ49" s="179"/>
      <c r="CA49" s="179"/>
      <c r="CB49" s="179"/>
      <c r="CC49" s="179"/>
    </row>
    <row r="50" spans="1:11" s="192" customFormat="1" ht="12.75">
      <c r="A50" s="28"/>
      <c r="B50" s="29" t="s">
        <v>70</v>
      </c>
      <c r="C50" s="30" t="s">
        <v>88</v>
      </c>
      <c r="D50" s="31">
        <v>9</v>
      </c>
      <c r="E50" s="32" t="s">
        <v>89</v>
      </c>
      <c r="F50" s="27"/>
      <c r="G50" s="27"/>
      <c r="H50" s="195">
        <f>SUM(F50,G50)*D50</f>
        <v>0</v>
      </c>
      <c r="I50" s="188">
        <f t="shared" si="4"/>
        <v>0</v>
      </c>
      <c r="J50" s="188">
        <f t="shared" si="4"/>
        <v>0</v>
      </c>
      <c r="K50" s="189">
        <f t="shared" si="5"/>
        <v>0</v>
      </c>
    </row>
    <row r="51" spans="1:11" s="192" customFormat="1" ht="12.75">
      <c r="A51" s="28"/>
      <c r="B51" s="29" t="s">
        <v>90</v>
      </c>
      <c r="C51" s="30" t="s">
        <v>91</v>
      </c>
      <c r="D51" s="31">
        <v>2</v>
      </c>
      <c r="E51" s="32" t="s">
        <v>47</v>
      </c>
      <c r="F51" s="27"/>
      <c r="G51" s="27"/>
      <c r="H51" s="195">
        <f aca="true" t="shared" si="6" ref="H51:H64">SUM(F51,G51)*D51</f>
        <v>0</v>
      </c>
      <c r="I51" s="188">
        <f t="shared" si="4"/>
        <v>0</v>
      </c>
      <c r="J51" s="188">
        <f t="shared" si="4"/>
        <v>0</v>
      </c>
      <c r="K51" s="189">
        <f t="shared" si="5"/>
        <v>0</v>
      </c>
    </row>
    <row r="52" spans="1:11" s="192" customFormat="1" ht="12.75">
      <c r="A52" s="28"/>
      <c r="B52" s="29" t="s">
        <v>76</v>
      </c>
      <c r="C52" s="30" t="s">
        <v>92</v>
      </c>
      <c r="D52" s="31">
        <v>1</v>
      </c>
      <c r="E52" s="32" t="s">
        <v>47</v>
      </c>
      <c r="F52" s="27"/>
      <c r="G52" s="27"/>
      <c r="H52" s="195">
        <f t="shared" si="6"/>
        <v>0</v>
      </c>
      <c r="I52" s="188">
        <f t="shared" si="4"/>
        <v>0</v>
      </c>
      <c r="J52" s="188">
        <f t="shared" si="4"/>
        <v>0</v>
      </c>
      <c r="K52" s="189">
        <f t="shared" si="5"/>
        <v>0</v>
      </c>
    </row>
    <row r="53" spans="1:11" s="192" customFormat="1" ht="12.75">
      <c r="A53" s="28"/>
      <c r="B53" s="29" t="s">
        <v>93</v>
      </c>
      <c r="C53" s="30" t="s">
        <v>94</v>
      </c>
      <c r="D53" s="31">
        <v>1</v>
      </c>
      <c r="E53" s="32" t="s">
        <v>47</v>
      </c>
      <c r="F53" s="27"/>
      <c r="G53" s="27"/>
      <c r="H53" s="195">
        <f t="shared" si="6"/>
        <v>0</v>
      </c>
      <c r="I53" s="188">
        <f t="shared" si="4"/>
        <v>0</v>
      </c>
      <c r="J53" s="188">
        <f t="shared" si="4"/>
        <v>0</v>
      </c>
      <c r="K53" s="189">
        <f t="shared" si="5"/>
        <v>0</v>
      </c>
    </row>
    <row r="54" spans="1:11" s="192" customFormat="1" ht="12.75">
      <c r="A54" s="28"/>
      <c r="B54" s="29" t="s">
        <v>95</v>
      </c>
      <c r="C54" s="30" t="s">
        <v>96</v>
      </c>
      <c r="D54" s="31">
        <v>150</v>
      </c>
      <c r="E54" s="32" t="s">
        <v>89</v>
      </c>
      <c r="F54" s="27"/>
      <c r="G54" s="27"/>
      <c r="H54" s="195">
        <f t="shared" si="6"/>
        <v>0</v>
      </c>
      <c r="I54" s="188">
        <f t="shared" si="4"/>
        <v>0</v>
      </c>
      <c r="J54" s="188">
        <f t="shared" si="4"/>
        <v>0</v>
      </c>
      <c r="K54" s="189">
        <f t="shared" si="5"/>
        <v>0</v>
      </c>
    </row>
    <row r="55" spans="1:11" s="192" customFormat="1" ht="12.75">
      <c r="A55" s="28"/>
      <c r="B55" s="29" t="s">
        <v>97</v>
      </c>
      <c r="C55" s="30" t="s">
        <v>98</v>
      </c>
      <c r="D55" s="31">
        <v>15</v>
      </c>
      <c r="E55" s="32" t="s">
        <v>89</v>
      </c>
      <c r="F55" s="27"/>
      <c r="G55" s="27"/>
      <c r="H55" s="195">
        <f t="shared" si="6"/>
        <v>0</v>
      </c>
      <c r="I55" s="188">
        <f t="shared" si="4"/>
        <v>0</v>
      </c>
      <c r="J55" s="188">
        <f t="shared" si="4"/>
        <v>0</v>
      </c>
      <c r="K55" s="189">
        <f t="shared" si="5"/>
        <v>0</v>
      </c>
    </row>
    <row r="56" spans="1:11" s="192" customFormat="1" ht="12.75">
      <c r="A56" s="28"/>
      <c r="B56" s="29" t="s">
        <v>99</v>
      </c>
      <c r="C56" s="30" t="s">
        <v>100</v>
      </c>
      <c r="D56" s="31">
        <v>8</v>
      </c>
      <c r="E56" s="32" t="s">
        <v>47</v>
      </c>
      <c r="F56" s="27"/>
      <c r="G56" s="27"/>
      <c r="H56" s="195">
        <f t="shared" si="6"/>
        <v>0</v>
      </c>
      <c r="I56" s="188">
        <f t="shared" si="4"/>
        <v>0</v>
      </c>
      <c r="J56" s="188">
        <f t="shared" si="4"/>
        <v>0</v>
      </c>
      <c r="K56" s="189">
        <f t="shared" si="5"/>
        <v>0</v>
      </c>
    </row>
    <row r="57" spans="1:11" s="196" customFormat="1" ht="12.75">
      <c r="A57" s="28"/>
      <c r="B57" s="29" t="s">
        <v>101</v>
      </c>
      <c r="C57" s="30" t="s">
        <v>102</v>
      </c>
      <c r="D57" s="31">
        <v>3</v>
      </c>
      <c r="E57" s="32" t="s">
        <v>47</v>
      </c>
      <c r="F57" s="27"/>
      <c r="G57" s="27"/>
      <c r="H57" s="195">
        <f t="shared" si="6"/>
        <v>0</v>
      </c>
      <c r="I57" s="188">
        <f t="shared" si="4"/>
        <v>0</v>
      </c>
      <c r="J57" s="188">
        <f t="shared" si="4"/>
        <v>0</v>
      </c>
      <c r="K57" s="189">
        <f t="shared" si="5"/>
        <v>0</v>
      </c>
    </row>
    <row r="58" spans="1:11" s="196" customFormat="1" ht="12.75">
      <c r="A58" s="28"/>
      <c r="B58" s="29" t="s">
        <v>103</v>
      </c>
      <c r="C58" s="30" t="s">
        <v>104</v>
      </c>
      <c r="D58" s="31">
        <v>1</v>
      </c>
      <c r="E58" s="32" t="s">
        <v>47</v>
      </c>
      <c r="F58" s="27"/>
      <c r="G58" s="27"/>
      <c r="H58" s="195">
        <f t="shared" si="6"/>
        <v>0</v>
      </c>
      <c r="I58" s="188">
        <f t="shared" si="4"/>
        <v>0</v>
      </c>
      <c r="J58" s="188">
        <f t="shared" si="4"/>
        <v>0</v>
      </c>
      <c r="K58" s="189">
        <f t="shared" si="5"/>
        <v>0</v>
      </c>
    </row>
    <row r="59" spans="1:11" s="196" customFormat="1" ht="12.75">
      <c r="A59" s="28"/>
      <c r="B59" s="29" t="s">
        <v>105</v>
      </c>
      <c r="C59" s="30" t="s">
        <v>106</v>
      </c>
      <c r="D59" s="31">
        <v>2</v>
      </c>
      <c r="E59" s="32" t="s">
        <v>47</v>
      </c>
      <c r="F59" s="27"/>
      <c r="G59" s="27"/>
      <c r="H59" s="195">
        <f t="shared" si="6"/>
        <v>0</v>
      </c>
      <c r="I59" s="188">
        <f t="shared" si="4"/>
        <v>0</v>
      </c>
      <c r="J59" s="188">
        <f t="shared" si="4"/>
        <v>0</v>
      </c>
      <c r="K59" s="189">
        <f t="shared" si="5"/>
        <v>0</v>
      </c>
    </row>
    <row r="60" spans="1:11" s="196" customFormat="1" ht="38.25">
      <c r="A60" s="28"/>
      <c r="B60" s="29" t="s">
        <v>107</v>
      </c>
      <c r="C60" s="30" t="s">
        <v>108</v>
      </c>
      <c r="D60" s="31">
        <v>2</v>
      </c>
      <c r="E60" s="32" t="s">
        <v>47</v>
      </c>
      <c r="F60" s="27"/>
      <c r="G60" s="27"/>
      <c r="H60" s="195">
        <f t="shared" si="6"/>
        <v>0</v>
      </c>
      <c r="I60" s="188">
        <f t="shared" si="4"/>
        <v>0</v>
      </c>
      <c r="J60" s="188">
        <f t="shared" si="4"/>
        <v>0</v>
      </c>
      <c r="K60" s="189">
        <f t="shared" si="5"/>
        <v>0</v>
      </c>
    </row>
    <row r="61" spans="1:11" s="196" customFormat="1" ht="25.5">
      <c r="A61" s="28"/>
      <c r="B61" s="29" t="s">
        <v>109</v>
      </c>
      <c r="C61" s="30" t="s">
        <v>110</v>
      </c>
      <c r="D61" s="31">
        <v>4</v>
      </c>
      <c r="E61" s="32" t="s">
        <v>47</v>
      </c>
      <c r="F61" s="27"/>
      <c r="G61" s="27"/>
      <c r="H61" s="195">
        <f t="shared" si="6"/>
        <v>0</v>
      </c>
      <c r="I61" s="188">
        <f t="shared" si="4"/>
        <v>0</v>
      </c>
      <c r="J61" s="188">
        <f t="shared" si="4"/>
        <v>0</v>
      </c>
      <c r="K61" s="189">
        <f t="shared" si="5"/>
        <v>0</v>
      </c>
    </row>
    <row r="62" spans="1:11" s="196" customFormat="1" ht="12.75">
      <c r="A62" s="28"/>
      <c r="B62" s="29" t="s">
        <v>111</v>
      </c>
      <c r="C62" s="30" t="s">
        <v>112</v>
      </c>
      <c r="D62" s="31">
        <v>80</v>
      </c>
      <c r="E62" s="32" t="s">
        <v>89</v>
      </c>
      <c r="F62" s="27"/>
      <c r="G62" s="27"/>
      <c r="H62" s="195">
        <f t="shared" si="6"/>
        <v>0</v>
      </c>
      <c r="I62" s="188">
        <f t="shared" si="4"/>
        <v>0</v>
      </c>
      <c r="J62" s="188">
        <f t="shared" si="4"/>
        <v>0</v>
      </c>
      <c r="K62" s="189">
        <f t="shared" si="5"/>
        <v>0</v>
      </c>
    </row>
    <row r="63" spans="1:11" s="196" customFormat="1" ht="12.75">
      <c r="A63" s="28"/>
      <c r="B63" s="29" t="s">
        <v>113</v>
      </c>
      <c r="C63" s="30" t="s">
        <v>114</v>
      </c>
      <c r="D63" s="31">
        <v>1</v>
      </c>
      <c r="E63" s="32" t="s">
        <v>81</v>
      </c>
      <c r="F63" s="27"/>
      <c r="G63" s="27"/>
      <c r="H63" s="195">
        <f>SUM(F63,G63)*D63</f>
        <v>0</v>
      </c>
      <c r="I63" s="188">
        <f t="shared" si="4"/>
        <v>0</v>
      </c>
      <c r="J63" s="188">
        <f t="shared" si="4"/>
        <v>0</v>
      </c>
      <c r="K63" s="189">
        <f t="shared" si="5"/>
        <v>0</v>
      </c>
    </row>
    <row r="64" spans="1:11" s="179" customFormat="1" ht="12.75">
      <c r="A64" s="28"/>
      <c r="B64" s="29" t="s">
        <v>115</v>
      </c>
      <c r="C64" s="30" t="s">
        <v>116</v>
      </c>
      <c r="D64" s="31">
        <v>2</v>
      </c>
      <c r="E64" s="32" t="s">
        <v>47</v>
      </c>
      <c r="F64" s="27"/>
      <c r="G64" s="27"/>
      <c r="H64" s="195">
        <f t="shared" si="6"/>
        <v>0</v>
      </c>
      <c r="I64" s="188">
        <f t="shared" si="4"/>
        <v>0</v>
      </c>
      <c r="J64" s="188">
        <f t="shared" si="4"/>
        <v>0</v>
      </c>
      <c r="K64" s="189">
        <f t="shared" si="5"/>
        <v>0</v>
      </c>
    </row>
    <row r="65" spans="1:11" s="196" customFormat="1" ht="12.75">
      <c r="A65" s="7"/>
      <c r="B65" s="144">
        <v>3</v>
      </c>
      <c r="C65" s="7" t="s">
        <v>117</v>
      </c>
      <c r="D65" s="7"/>
      <c r="E65" s="7"/>
      <c r="F65" s="15"/>
      <c r="G65" s="15"/>
      <c r="H65" s="16"/>
      <c r="I65" s="134"/>
      <c r="J65" s="134"/>
      <c r="K65" s="145"/>
    </row>
    <row r="66" spans="1:11" ht="12.75">
      <c r="A66" s="28"/>
      <c r="B66" s="29" t="s">
        <v>25</v>
      </c>
      <c r="C66" s="30" t="s">
        <v>118</v>
      </c>
      <c r="D66" s="31">
        <v>30</v>
      </c>
      <c r="E66" s="140" t="s">
        <v>89</v>
      </c>
      <c r="F66" s="27"/>
      <c r="G66" s="27"/>
      <c r="H66" s="195">
        <f aca="true" t="shared" si="7" ref="H66:H77">SUM(F66:G66)*D66</f>
        <v>0</v>
      </c>
      <c r="I66" s="188">
        <f t="shared" si="4"/>
        <v>0</v>
      </c>
      <c r="J66" s="188">
        <f t="shared" si="4"/>
        <v>0</v>
      </c>
      <c r="K66" s="189">
        <f t="shared" si="5"/>
        <v>0</v>
      </c>
    </row>
    <row r="67" spans="1:11" ht="12.75">
      <c r="A67" s="28"/>
      <c r="B67" s="29" t="s">
        <v>71</v>
      </c>
      <c r="C67" s="30" t="s">
        <v>119</v>
      </c>
      <c r="D67" s="31">
        <v>50</v>
      </c>
      <c r="E67" s="140" t="s">
        <v>89</v>
      </c>
      <c r="F67" s="27"/>
      <c r="G67" s="27"/>
      <c r="H67" s="195">
        <f>(F67+G67)*D67</f>
        <v>0</v>
      </c>
      <c r="I67" s="188">
        <f t="shared" si="4"/>
        <v>0</v>
      </c>
      <c r="J67" s="188">
        <f t="shared" si="4"/>
        <v>0</v>
      </c>
      <c r="K67" s="189">
        <f t="shared" si="5"/>
        <v>0</v>
      </c>
    </row>
    <row r="68" spans="1:11" ht="38.25">
      <c r="A68" s="28"/>
      <c r="B68" s="29" t="s">
        <v>66</v>
      </c>
      <c r="C68" s="30" t="s">
        <v>120</v>
      </c>
      <c r="D68" s="31">
        <v>1</v>
      </c>
      <c r="E68" s="140" t="s">
        <v>81</v>
      </c>
      <c r="F68" s="27"/>
      <c r="G68" s="27"/>
      <c r="H68" s="195">
        <f t="shared" si="7"/>
        <v>0</v>
      </c>
      <c r="I68" s="188">
        <f t="shared" si="4"/>
        <v>0</v>
      </c>
      <c r="J68" s="188">
        <f t="shared" si="4"/>
        <v>0</v>
      </c>
      <c r="K68" s="189">
        <f t="shared" si="5"/>
        <v>0</v>
      </c>
    </row>
    <row r="69" spans="1:11" ht="12.75">
      <c r="A69" s="28"/>
      <c r="B69" s="29" t="s">
        <v>68</v>
      </c>
      <c r="C69" s="30" t="s">
        <v>121</v>
      </c>
      <c r="D69" s="31">
        <v>2</v>
      </c>
      <c r="E69" s="140" t="s">
        <v>81</v>
      </c>
      <c r="F69" s="27"/>
      <c r="G69" s="27"/>
      <c r="H69" s="195">
        <f t="shared" si="7"/>
        <v>0</v>
      </c>
      <c r="I69" s="188">
        <f t="shared" si="4"/>
        <v>0</v>
      </c>
      <c r="J69" s="188">
        <f t="shared" si="4"/>
        <v>0</v>
      </c>
      <c r="K69" s="189">
        <f t="shared" si="5"/>
        <v>0</v>
      </c>
    </row>
    <row r="70" spans="1:11" ht="12.75">
      <c r="A70" s="28"/>
      <c r="B70" s="29" t="s">
        <v>122</v>
      </c>
      <c r="C70" s="30" t="s">
        <v>123</v>
      </c>
      <c r="D70" s="31">
        <v>6</v>
      </c>
      <c r="E70" s="140" t="s">
        <v>89</v>
      </c>
      <c r="F70" s="27"/>
      <c r="G70" s="27"/>
      <c r="H70" s="195">
        <f>(F70+G70)*D70</f>
        <v>0</v>
      </c>
      <c r="I70" s="188">
        <f t="shared" si="4"/>
        <v>0</v>
      </c>
      <c r="J70" s="188">
        <f t="shared" si="4"/>
        <v>0</v>
      </c>
      <c r="K70" s="189">
        <f t="shared" si="5"/>
        <v>0</v>
      </c>
    </row>
    <row r="71" spans="1:11" ht="25.5">
      <c r="A71" s="28"/>
      <c r="B71" s="29" t="s">
        <v>124</v>
      </c>
      <c r="C71" s="30" t="s">
        <v>110</v>
      </c>
      <c r="D71" s="31">
        <v>4</v>
      </c>
      <c r="E71" s="140" t="s">
        <v>47</v>
      </c>
      <c r="F71" s="27"/>
      <c r="G71" s="27"/>
      <c r="H71" s="195">
        <f>SUM(F71,G71)*D71</f>
        <v>0</v>
      </c>
      <c r="I71" s="188">
        <f t="shared" si="4"/>
        <v>0</v>
      </c>
      <c r="J71" s="188">
        <f t="shared" si="4"/>
        <v>0</v>
      </c>
      <c r="K71" s="189">
        <f t="shared" si="5"/>
        <v>0</v>
      </c>
    </row>
    <row r="72" spans="1:11" ht="12.75">
      <c r="A72" s="28"/>
      <c r="B72" s="29" t="s">
        <v>125</v>
      </c>
      <c r="C72" s="30" t="s">
        <v>126</v>
      </c>
      <c r="D72" s="31">
        <v>5</v>
      </c>
      <c r="E72" s="140" t="s">
        <v>81</v>
      </c>
      <c r="F72" s="27"/>
      <c r="G72" s="27"/>
      <c r="H72" s="195">
        <f>(F72+G72)*D72</f>
        <v>0</v>
      </c>
      <c r="I72" s="188">
        <f t="shared" si="4"/>
        <v>0</v>
      </c>
      <c r="J72" s="188">
        <f t="shared" si="4"/>
        <v>0</v>
      </c>
      <c r="K72" s="189">
        <f t="shared" si="5"/>
        <v>0</v>
      </c>
    </row>
    <row r="73" spans="1:11" ht="12.75">
      <c r="A73" s="28"/>
      <c r="B73" s="29" t="s">
        <v>127</v>
      </c>
      <c r="C73" s="30" t="s">
        <v>128</v>
      </c>
      <c r="D73" s="31">
        <v>2</v>
      </c>
      <c r="E73" s="140" t="s">
        <v>81</v>
      </c>
      <c r="F73" s="27"/>
      <c r="G73" s="27"/>
      <c r="H73" s="195">
        <f>(F73+G73)*D73</f>
        <v>0</v>
      </c>
      <c r="I73" s="188">
        <f t="shared" si="4"/>
        <v>0</v>
      </c>
      <c r="J73" s="188">
        <f t="shared" si="4"/>
        <v>0</v>
      </c>
      <c r="K73" s="189">
        <f t="shared" si="5"/>
        <v>0</v>
      </c>
    </row>
    <row r="74" spans="1:11" ht="12.75">
      <c r="A74" s="28"/>
      <c r="B74" s="29" t="s">
        <v>129</v>
      </c>
      <c r="C74" s="30" t="s">
        <v>130</v>
      </c>
      <c r="D74" s="31">
        <v>2</v>
      </c>
      <c r="E74" s="140" t="s">
        <v>81</v>
      </c>
      <c r="F74" s="27"/>
      <c r="G74" s="27"/>
      <c r="H74" s="195">
        <f t="shared" si="7"/>
        <v>0</v>
      </c>
      <c r="I74" s="188">
        <f t="shared" si="4"/>
        <v>0</v>
      </c>
      <c r="J74" s="188">
        <f t="shared" si="4"/>
        <v>0</v>
      </c>
      <c r="K74" s="189">
        <f t="shared" si="5"/>
        <v>0</v>
      </c>
    </row>
    <row r="75" spans="1:11" ht="12.75">
      <c r="A75" s="28"/>
      <c r="B75" s="29" t="s">
        <v>131</v>
      </c>
      <c r="C75" s="30" t="s">
        <v>132</v>
      </c>
      <c r="D75" s="31">
        <v>5</v>
      </c>
      <c r="E75" s="140" t="s">
        <v>89</v>
      </c>
      <c r="F75" s="27"/>
      <c r="G75" s="27"/>
      <c r="H75" s="195">
        <f t="shared" si="7"/>
        <v>0</v>
      </c>
      <c r="I75" s="188">
        <f t="shared" si="4"/>
        <v>0</v>
      </c>
      <c r="J75" s="188">
        <f t="shared" si="4"/>
        <v>0</v>
      </c>
      <c r="K75" s="189">
        <f t="shared" si="5"/>
        <v>0</v>
      </c>
    </row>
    <row r="76" spans="1:11" ht="12.75">
      <c r="A76" s="28"/>
      <c r="B76" s="29" t="s">
        <v>133</v>
      </c>
      <c r="C76" s="30" t="s">
        <v>134</v>
      </c>
      <c r="D76" s="31">
        <v>6</v>
      </c>
      <c r="E76" s="140" t="s">
        <v>81</v>
      </c>
      <c r="F76" s="27"/>
      <c r="G76" s="156" t="s">
        <v>17</v>
      </c>
      <c r="H76" s="195">
        <f t="shared" si="7"/>
        <v>0</v>
      </c>
      <c r="I76" s="188">
        <f t="shared" si="4"/>
        <v>0</v>
      </c>
      <c r="J76" s="197" t="s">
        <v>87</v>
      </c>
      <c r="K76" s="189">
        <f t="shared" si="5"/>
        <v>0</v>
      </c>
    </row>
    <row r="77" spans="1:11" ht="12.75">
      <c r="A77" s="28"/>
      <c r="B77" s="29" t="s">
        <v>135</v>
      </c>
      <c r="C77" s="30" t="s">
        <v>136</v>
      </c>
      <c r="D77" s="31">
        <v>2</v>
      </c>
      <c r="E77" s="140" t="s">
        <v>81</v>
      </c>
      <c r="F77" s="27"/>
      <c r="G77" s="27"/>
      <c r="H77" s="195">
        <f t="shared" si="7"/>
        <v>0</v>
      </c>
      <c r="I77" s="188">
        <f t="shared" si="4"/>
        <v>0</v>
      </c>
      <c r="J77" s="188">
        <f t="shared" si="4"/>
        <v>0</v>
      </c>
      <c r="K77" s="189">
        <f t="shared" si="5"/>
        <v>0</v>
      </c>
    </row>
    <row r="78" spans="1:11" ht="12.75">
      <c r="A78" s="7"/>
      <c r="B78" s="144">
        <v>4</v>
      </c>
      <c r="C78" s="7" t="s">
        <v>137</v>
      </c>
      <c r="D78" s="7"/>
      <c r="E78" s="7"/>
      <c r="F78" s="15"/>
      <c r="G78" s="15"/>
      <c r="H78" s="16"/>
      <c r="I78" s="134"/>
      <c r="J78" s="134"/>
      <c r="K78" s="145"/>
    </row>
    <row r="79" spans="1:11" ht="12.75">
      <c r="A79" s="28"/>
      <c r="B79" s="29" t="s">
        <v>72</v>
      </c>
      <c r="C79" s="30" t="s">
        <v>138</v>
      </c>
      <c r="D79" s="31">
        <v>100</v>
      </c>
      <c r="E79" s="140" t="s">
        <v>89</v>
      </c>
      <c r="F79" s="27"/>
      <c r="G79" s="27"/>
      <c r="H79" s="195">
        <f>(F79+G79)*D79</f>
        <v>0</v>
      </c>
      <c r="I79" s="188">
        <f t="shared" si="4"/>
        <v>0</v>
      </c>
      <c r="J79" s="188">
        <f t="shared" si="4"/>
        <v>0</v>
      </c>
      <c r="K79" s="189">
        <f t="shared" si="5"/>
        <v>0</v>
      </c>
    </row>
    <row r="80" spans="1:11" ht="12.75">
      <c r="A80" s="28"/>
      <c r="B80" s="29" t="s">
        <v>73</v>
      </c>
      <c r="C80" s="30" t="s">
        <v>139</v>
      </c>
      <c r="D80" s="31">
        <v>19</v>
      </c>
      <c r="E80" s="140" t="s">
        <v>81</v>
      </c>
      <c r="F80" s="27"/>
      <c r="G80" s="27"/>
      <c r="H80" s="195">
        <f>(F80+G80)*D80</f>
        <v>0</v>
      </c>
      <c r="I80" s="188">
        <f t="shared" si="4"/>
        <v>0</v>
      </c>
      <c r="J80" s="188">
        <f t="shared" si="4"/>
        <v>0</v>
      </c>
      <c r="K80" s="189">
        <f t="shared" si="5"/>
        <v>0</v>
      </c>
    </row>
    <row r="81" spans="1:11" ht="12.75">
      <c r="A81" s="28"/>
      <c r="B81" s="29" t="s">
        <v>74</v>
      </c>
      <c r="C81" s="30" t="s">
        <v>126</v>
      </c>
      <c r="D81" s="31">
        <v>10</v>
      </c>
      <c r="E81" s="140" t="s">
        <v>81</v>
      </c>
      <c r="F81" s="27"/>
      <c r="G81" s="27"/>
      <c r="H81" s="195">
        <f>(F81+G81)*D81</f>
        <v>0</v>
      </c>
      <c r="I81" s="188">
        <f>ROUND(F81*(1+$K$4),2)</f>
        <v>0</v>
      </c>
      <c r="J81" s="188">
        <f>ROUND(G81*(1+$K$4),2)</f>
        <v>0</v>
      </c>
      <c r="K81" s="189">
        <f>SUM(I81:J81)*D81</f>
        <v>0</v>
      </c>
    </row>
    <row r="82" spans="1:11" ht="25.5">
      <c r="A82" s="28"/>
      <c r="B82" s="29" t="s">
        <v>140</v>
      </c>
      <c r="C82" s="30" t="s">
        <v>141</v>
      </c>
      <c r="D82" s="31">
        <v>60</v>
      </c>
      <c r="E82" s="140" t="s">
        <v>81</v>
      </c>
      <c r="F82" s="27"/>
      <c r="G82" s="27"/>
      <c r="H82" s="195">
        <f>SUM(F82:G82)*D82</f>
        <v>0</v>
      </c>
      <c r="I82" s="188">
        <f t="shared" si="4"/>
        <v>0</v>
      </c>
      <c r="J82" s="188">
        <f t="shared" si="4"/>
        <v>0</v>
      </c>
      <c r="K82" s="189">
        <f t="shared" si="5"/>
        <v>0</v>
      </c>
    </row>
    <row r="83" spans="1:11" ht="25.5">
      <c r="A83" s="28"/>
      <c r="B83" s="29" t="s">
        <v>142</v>
      </c>
      <c r="C83" s="30" t="s">
        <v>143</v>
      </c>
      <c r="D83" s="31">
        <v>6</v>
      </c>
      <c r="E83" s="140" t="s">
        <v>81</v>
      </c>
      <c r="F83" s="27"/>
      <c r="G83" s="27"/>
      <c r="H83" s="195">
        <f>SUM(F83:G83)*D83</f>
        <v>0</v>
      </c>
      <c r="I83" s="188">
        <f t="shared" si="4"/>
        <v>0</v>
      </c>
      <c r="J83" s="188">
        <f t="shared" si="4"/>
        <v>0</v>
      </c>
      <c r="K83" s="189">
        <f t="shared" si="5"/>
        <v>0</v>
      </c>
    </row>
    <row r="84" spans="1:11" ht="25.5">
      <c r="A84" s="28"/>
      <c r="B84" s="29" t="s">
        <v>144</v>
      </c>
      <c r="C84" s="30" t="s">
        <v>145</v>
      </c>
      <c r="D84" s="31">
        <v>15</v>
      </c>
      <c r="E84" s="140" t="s">
        <v>81</v>
      </c>
      <c r="F84" s="27"/>
      <c r="G84" s="27"/>
      <c r="H84" s="195">
        <f>SUM(F84:G84)*D84</f>
        <v>0</v>
      </c>
      <c r="I84" s="188">
        <f t="shared" si="4"/>
        <v>0</v>
      </c>
      <c r="J84" s="188">
        <f t="shared" si="4"/>
        <v>0</v>
      </c>
      <c r="K84" s="189">
        <f t="shared" si="5"/>
        <v>0</v>
      </c>
    </row>
    <row r="85" spans="1:11" ht="25.5">
      <c r="A85" s="28"/>
      <c r="B85" s="29" t="s">
        <v>146</v>
      </c>
      <c r="C85" s="30" t="s">
        <v>147</v>
      </c>
      <c r="D85" s="31">
        <v>40</v>
      </c>
      <c r="E85" s="140" t="s">
        <v>81</v>
      </c>
      <c r="F85" s="27"/>
      <c r="G85" s="27"/>
      <c r="H85" s="195">
        <f>SUM(F85:G85)*D85</f>
        <v>0</v>
      </c>
      <c r="I85" s="188">
        <f t="shared" si="4"/>
        <v>0</v>
      </c>
      <c r="J85" s="188">
        <f t="shared" si="4"/>
        <v>0</v>
      </c>
      <c r="K85" s="189">
        <f t="shared" si="5"/>
        <v>0</v>
      </c>
    </row>
    <row r="86" spans="1:11" ht="51">
      <c r="A86" s="28"/>
      <c r="B86" s="29" t="s">
        <v>148</v>
      </c>
      <c r="C86" s="30" t="s">
        <v>149</v>
      </c>
      <c r="D86" s="31">
        <v>20</v>
      </c>
      <c r="E86" s="140" t="s">
        <v>81</v>
      </c>
      <c r="F86" s="27"/>
      <c r="G86" s="27"/>
      <c r="H86" s="195">
        <f>SUM(F86,G86)*D86</f>
        <v>0</v>
      </c>
      <c r="I86" s="188">
        <f t="shared" si="4"/>
        <v>0</v>
      </c>
      <c r="J86" s="188">
        <f t="shared" si="4"/>
        <v>0</v>
      </c>
      <c r="K86" s="189">
        <f t="shared" si="5"/>
        <v>0</v>
      </c>
    </row>
    <row r="87" spans="1:11" ht="12.75">
      <c r="A87" s="28"/>
      <c r="B87" s="29" t="s">
        <v>150</v>
      </c>
      <c r="C87" s="30" t="s">
        <v>151</v>
      </c>
      <c r="D87" s="31">
        <v>20</v>
      </c>
      <c r="E87" s="140" t="s">
        <v>81</v>
      </c>
      <c r="F87" s="27"/>
      <c r="G87" s="27"/>
      <c r="H87" s="195">
        <f>(F87+G87)*D87</f>
        <v>0</v>
      </c>
      <c r="I87" s="188">
        <f t="shared" si="4"/>
        <v>0</v>
      </c>
      <c r="J87" s="188">
        <f t="shared" si="4"/>
        <v>0</v>
      </c>
      <c r="K87" s="189">
        <f t="shared" si="5"/>
        <v>0</v>
      </c>
    </row>
    <row r="88" spans="1:11" ht="12.75">
      <c r="A88" s="181"/>
      <c r="B88" s="29" t="s">
        <v>152</v>
      </c>
      <c r="C88" s="183" t="s">
        <v>153</v>
      </c>
      <c r="D88" s="198">
        <v>20</v>
      </c>
      <c r="E88" s="185" t="s">
        <v>81</v>
      </c>
      <c r="F88" s="27"/>
      <c r="G88" s="27"/>
      <c r="H88" s="195">
        <f>(F88+G88)*D88</f>
        <v>0</v>
      </c>
      <c r="I88" s="199">
        <f t="shared" si="4"/>
        <v>0</v>
      </c>
      <c r="J88" s="188">
        <f t="shared" si="4"/>
        <v>0</v>
      </c>
      <c r="K88" s="200">
        <f t="shared" si="5"/>
        <v>0</v>
      </c>
    </row>
    <row r="89" spans="1:11" ht="12.75">
      <c r="A89" s="181"/>
      <c r="B89" s="29" t="s">
        <v>154</v>
      </c>
      <c r="C89" s="183" t="s">
        <v>155</v>
      </c>
      <c r="D89" s="198">
        <v>30</v>
      </c>
      <c r="E89" s="185" t="s">
        <v>81</v>
      </c>
      <c r="F89" s="156" t="s">
        <v>17</v>
      </c>
      <c r="G89" s="27"/>
      <c r="H89" s="195">
        <f>SUM(F89:G89)*D89</f>
        <v>0</v>
      </c>
      <c r="I89" s="197" t="s">
        <v>87</v>
      </c>
      <c r="J89" s="188">
        <f t="shared" si="4"/>
        <v>0</v>
      </c>
      <c r="K89" s="189">
        <f t="shared" si="5"/>
        <v>0</v>
      </c>
    </row>
    <row r="90" spans="1:11" ht="25.5">
      <c r="A90" s="181"/>
      <c r="B90" s="29" t="s">
        <v>156</v>
      </c>
      <c r="C90" s="183" t="s">
        <v>157</v>
      </c>
      <c r="D90" s="198">
        <v>20</v>
      </c>
      <c r="E90" s="185" t="s">
        <v>81</v>
      </c>
      <c r="F90" s="156" t="s">
        <v>17</v>
      </c>
      <c r="G90" s="27"/>
      <c r="H90" s="195">
        <f>SUM(F90:G90)*D90</f>
        <v>0</v>
      </c>
      <c r="I90" s="197" t="s">
        <v>87</v>
      </c>
      <c r="J90" s="188">
        <f t="shared" si="4"/>
        <v>0</v>
      </c>
      <c r="K90" s="189">
        <f t="shared" si="5"/>
        <v>0</v>
      </c>
    </row>
    <row r="91" spans="1:11" ht="12.75">
      <c r="A91" s="181"/>
      <c r="B91" s="29" t="s">
        <v>158</v>
      </c>
      <c r="C91" s="183" t="s">
        <v>159</v>
      </c>
      <c r="D91" s="198">
        <v>20</v>
      </c>
      <c r="E91" s="185" t="s">
        <v>89</v>
      </c>
      <c r="F91" s="27"/>
      <c r="G91" s="27"/>
      <c r="H91" s="195">
        <f>SUM(F91:G91)*D91</f>
        <v>0</v>
      </c>
      <c r="I91" s="199">
        <f t="shared" si="4"/>
        <v>0</v>
      </c>
      <c r="J91" s="188">
        <f t="shared" si="4"/>
        <v>0</v>
      </c>
      <c r="K91" s="200">
        <f t="shared" si="5"/>
        <v>0</v>
      </c>
    </row>
    <row r="92" spans="1:11" ht="12.75">
      <c r="A92" s="181"/>
      <c r="B92" s="29" t="s">
        <v>160</v>
      </c>
      <c r="C92" s="183" t="s">
        <v>161</v>
      </c>
      <c r="D92" s="198">
        <v>50</v>
      </c>
      <c r="E92" s="185" t="s">
        <v>89</v>
      </c>
      <c r="F92" s="27"/>
      <c r="G92" s="27"/>
      <c r="H92" s="195">
        <f>SUM(F92:G92)*D92</f>
        <v>0</v>
      </c>
      <c r="I92" s="199">
        <f t="shared" si="4"/>
        <v>0</v>
      </c>
      <c r="J92" s="188">
        <f t="shared" si="4"/>
        <v>0</v>
      </c>
      <c r="K92" s="200">
        <f t="shared" si="5"/>
        <v>0</v>
      </c>
    </row>
    <row r="93" spans="1:11" ht="12.75">
      <c r="A93" s="181"/>
      <c r="B93" s="29" t="s">
        <v>162</v>
      </c>
      <c r="C93" s="183" t="s">
        <v>163</v>
      </c>
      <c r="D93" s="198">
        <v>20</v>
      </c>
      <c r="E93" s="185" t="s">
        <v>81</v>
      </c>
      <c r="F93" s="27"/>
      <c r="G93" s="27"/>
      <c r="H93" s="195">
        <f>SUM(F93:G93)*D93</f>
        <v>0</v>
      </c>
      <c r="I93" s="199">
        <f t="shared" si="4"/>
        <v>0</v>
      </c>
      <c r="J93" s="188">
        <f t="shared" si="4"/>
        <v>0</v>
      </c>
      <c r="K93" s="200">
        <f t="shared" si="5"/>
        <v>0</v>
      </c>
    </row>
    <row r="94" spans="1:11" ht="12.75">
      <c r="A94" s="7"/>
      <c r="B94" s="144">
        <v>5</v>
      </c>
      <c r="C94" s="7" t="s">
        <v>26</v>
      </c>
      <c r="D94" s="7"/>
      <c r="E94" s="7"/>
      <c r="F94" s="228"/>
      <c r="G94" s="228"/>
      <c r="H94" s="16"/>
      <c r="I94" s="134"/>
      <c r="J94" s="134"/>
      <c r="K94" s="145"/>
    </row>
    <row r="95" spans="1:11" ht="27" customHeight="1">
      <c r="A95" s="201"/>
      <c r="B95" s="29" t="s">
        <v>27</v>
      </c>
      <c r="C95" s="202" t="s">
        <v>164</v>
      </c>
      <c r="D95" s="33">
        <v>1</v>
      </c>
      <c r="E95" s="34" t="s">
        <v>165</v>
      </c>
      <c r="F95" s="27"/>
      <c r="G95" s="27"/>
      <c r="H95" s="195">
        <f>SUM(F95:G95)*D95</f>
        <v>0</v>
      </c>
      <c r="I95" s="199">
        <f t="shared" si="4"/>
        <v>0</v>
      </c>
      <c r="J95" s="188">
        <f t="shared" si="4"/>
        <v>0</v>
      </c>
      <c r="K95" s="200">
        <f t="shared" si="5"/>
        <v>0</v>
      </c>
    </row>
    <row r="96" spans="1:11" ht="25.5">
      <c r="A96" s="203"/>
      <c r="B96" s="35" t="s">
        <v>28</v>
      </c>
      <c r="C96" s="204" t="s">
        <v>166</v>
      </c>
      <c r="D96" s="205">
        <v>1</v>
      </c>
      <c r="E96" s="34" t="s">
        <v>165</v>
      </c>
      <c r="F96" s="156" t="s">
        <v>17</v>
      </c>
      <c r="G96" s="36"/>
      <c r="H96" s="195">
        <f>SUM(F96:G96)*D96</f>
        <v>0</v>
      </c>
      <c r="I96" s="199" t="s">
        <v>87</v>
      </c>
      <c r="J96" s="188">
        <f>ROUND(G96*(1+$K$4),2)</f>
        <v>0</v>
      </c>
      <c r="K96" s="200">
        <f t="shared" si="5"/>
        <v>0</v>
      </c>
    </row>
    <row r="97" spans="1:11" ht="12.75">
      <c r="A97" s="206"/>
      <c r="B97" s="207"/>
      <c r="C97" s="208" t="s">
        <v>57</v>
      </c>
      <c r="D97" s="209"/>
      <c r="E97" s="210"/>
      <c r="F97" s="211">
        <f>SUMPRODUCT(D44:D96,F44:F96)</f>
        <v>0</v>
      </c>
      <c r="G97" s="211">
        <f>SUMPRODUCT(D44:D96,G44:G96)</f>
        <v>0</v>
      </c>
      <c r="H97" s="212">
        <f>SUM(H44:H96)</f>
        <v>0</v>
      </c>
      <c r="I97" s="213">
        <f>SUMPRODUCT(D44:D96,I44:I96)</f>
        <v>0</v>
      </c>
      <c r="J97" s="213">
        <f>SUMPRODUCT(D44:D96,J44:J96)</f>
        <v>0</v>
      </c>
      <c r="K97" s="214">
        <f>SUM(K44:K96)</f>
        <v>0</v>
      </c>
    </row>
    <row r="98" spans="1:11" ht="12.75">
      <c r="A98" s="215"/>
      <c r="B98" s="216"/>
      <c r="C98" s="215" t="s">
        <v>64</v>
      </c>
      <c r="D98" s="217"/>
      <c r="E98" s="217"/>
      <c r="F98" s="42">
        <f aca="true" t="shared" si="8" ref="F98:K98">SUM(F41+F97)</f>
        <v>0</v>
      </c>
      <c r="G98" s="42">
        <f t="shared" si="8"/>
        <v>0</v>
      </c>
      <c r="H98" s="42">
        <f t="shared" si="8"/>
        <v>0</v>
      </c>
      <c r="I98" s="42">
        <f t="shared" si="8"/>
        <v>0</v>
      </c>
      <c r="J98" s="42">
        <f t="shared" si="8"/>
        <v>0</v>
      </c>
      <c r="K98" s="42">
        <f t="shared" si="8"/>
        <v>0</v>
      </c>
    </row>
    <row r="99" spans="1:11" ht="12.75">
      <c r="A99" s="218"/>
      <c r="B99" s="219"/>
      <c r="C99" s="220" t="s">
        <v>24</v>
      </c>
      <c r="D99" s="221"/>
      <c r="E99" s="221"/>
      <c r="F99" s="222">
        <f aca="true" t="shared" si="9" ref="F99:K99">SUM(F98)</f>
        <v>0</v>
      </c>
      <c r="G99" s="222">
        <f t="shared" si="9"/>
        <v>0</v>
      </c>
      <c r="H99" s="222">
        <f t="shared" si="9"/>
        <v>0</v>
      </c>
      <c r="I99" s="222">
        <f t="shared" si="9"/>
        <v>0</v>
      </c>
      <c r="J99" s="222">
        <f t="shared" si="9"/>
        <v>0</v>
      </c>
      <c r="K99" s="222">
        <f t="shared" si="9"/>
        <v>0</v>
      </c>
    </row>
  </sheetData>
  <sheetProtection password="C690" sheet="1"/>
  <mergeCells count="23">
    <mergeCell ref="A6:H6"/>
    <mergeCell ref="I6:J6"/>
    <mergeCell ref="A7:H7"/>
    <mergeCell ref="F12:G12"/>
    <mergeCell ref="H12:H13"/>
    <mergeCell ref="I12:J12"/>
    <mergeCell ref="D12:D13"/>
    <mergeCell ref="E12:E13"/>
    <mergeCell ref="J11:K11"/>
    <mergeCell ref="A9:K9"/>
    <mergeCell ref="A1:H2"/>
    <mergeCell ref="A3:H3"/>
    <mergeCell ref="A4:H4"/>
    <mergeCell ref="I4:J4"/>
    <mergeCell ref="A5:H5"/>
    <mergeCell ref="I1:K2"/>
    <mergeCell ref="A11:B11"/>
    <mergeCell ref="E11:F11"/>
    <mergeCell ref="A10:B10"/>
    <mergeCell ref="K12:K13"/>
    <mergeCell ref="C12:C13"/>
    <mergeCell ref="A12:A13"/>
    <mergeCell ref="B12:B1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68" r:id="rId2"/>
  <headerFooter>
    <oddHeader>&amp;L&amp;G
&amp;RFOLHA&amp;P/ &amp;N</oddHeader>
    <oddFooter xml:space="preserve">&amp;LÁREA:                                  EXEC.:                                                                    CONF.:                                AUTORIZ.:&amp;R 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Marcos Andre</dc:creator>
  <cp:keywords/>
  <dc:description/>
  <cp:lastModifiedBy>Andrea Neves Casagrande</cp:lastModifiedBy>
  <cp:lastPrinted>2018-02-06T15:27:02Z</cp:lastPrinted>
  <dcterms:created xsi:type="dcterms:W3CDTF">2000-05-25T11:19:14Z</dcterms:created>
  <dcterms:modified xsi:type="dcterms:W3CDTF">2018-02-06T15:32:40Z</dcterms:modified>
  <cp:category/>
  <cp:version/>
  <cp:contentType/>
  <cp:contentStatus/>
</cp:coreProperties>
</file>